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66925"/>
  <xr:revisionPtr revIDLastSave="0" documentId="8_{6A517B60-E49E-4D32-BA2A-6ACC6947E735}" xr6:coauthVersionLast="47" xr6:coauthVersionMax="47" xr10:uidLastSave="{00000000-0000-0000-0000-000000000000}"/>
  <bookViews>
    <workbookView xWindow="-108" yWindow="-108" windowWidth="23256" windowHeight="12456" firstSheet="1" activeTab="1" xr2:uid="{66DCE412-AE2C-4833-B2EF-5F747F056F38}"/>
  </bookViews>
  <sheets>
    <sheet name="How to use this template" sheetId="2" r:id="rId1"/>
    <sheet name="Instructions" sheetId="5" r:id="rId2"/>
    <sheet name="Complaints Register" sheetId="1" r:id="rId3"/>
    <sheet name="ASIC Data Report" sheetId="4" r:id="rId4"/>
    <sheet name="Data LookUp Tables"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 i="1" l="1"/>
  <c r="A3" i="4" s="1"/>
  <c r="AA3" i="1"/>
  <c r="AB3" i="1"/>
  <c r="Z4" i="1"/>
  <c r="AA4" i="1"/>
  <c r="AB4" i="1"/>
  <c r="Z5" i="1"/>
  <c r="AA5" i="1"/>
  <c r="AB5" i="1"/>
  <c r="Z6" i="1"/>
  <c r="AA6" i="1"/>
  <c r="A6" i="4" s="1"/>
  <c r="AB6" i="1"/>
  <c r="Z7" i="1"/>
  <c r="AA7" i="1"/>
  <c r="A7" i="4" s="1"/>
  <c r="AB7" i="1"/>
  <c r="Z8" i="1"/>
  <c r="AA8" i="1"/>
  <c r="AB8" i="1"/>
  <c r="Z9" i="1"/>
  <c r="AA9" i="1"/>
  <c r="AB9" i="1"/>
  <c r="Z10" i="1"/>
  <c r="AA10" i="1"/>
  <c r="AB10" i="1"/>
  <c r="Z11" i="1"/>
  <c r="A11" i="4" s="1"/>
  <c r="AA11" i="1"/>
  <c r="AB11" i="1"/>
  <c r="Z12" i="1"/>
  <c r="AA12" i="1"/>
  <c r="AB12" i="1"/>
  <c r="Z13" i="1"/>
  <c r="AA13" i="1"/>
  <c r="AB13" i="1"/>
  <c r="Z14" i="1"/>
  <c r="AA14" i="1"/>
  <c r="AB14" i="1"/>
  <c r="Z15" i="1"/>
  <c r="A15" i="4" s="1"/>
  <c r="N15" i="4" s="1"/>
  <c r="AA15" i="1"/>
  <c r="AB15" i="1"/>
  <c r="Z16" i="1"/>
  <c r="AA16" i="1"/>
  <c r="AB16" i="1"/>
  <c r="Z17" i="1"/>
  <c r="AA17" i="1"/>
  <c r="AB17" i="1"/>
  <c r="Z18" i="1"/>
  <c r="AA18" i="1"/>
  <c r="AB18" i="1"/>
  <c r="Z19" i="1"/>
  <c r="A19" i="4" s="1"/>
  <c r="D19" i="4" s="1"/>
  <c r="AA19" i="1"/>
  <c r="AB19" i="1"/>
  <c r="Z20" i="1"/>
  <c r="AA20" i="1"/>
  <c r="AB20" i="1"/>
  <c r="Z21" i="1"/>
  <c r="AA21" i="1"/>
  <c r="AB21" i="1"/>
  <c r="Z22" i="1"/>
  <c r="AA22" i="1"/>
  <c r="AB22" i="1"/>
  <c r="Z23" i="1"/>
  <c r="AA23" i="1"/>
  <c r="A23" i="4" s="1"/>
  <c r="AB23" i="1"/>
  <c r="Z24" i="1"/>
  <c r="AA24" i="1"/>
  <c r="AB24" i="1"/>
  <c r="Z25" i="1"/>
  <c r="A25" i="4" s="1"/>
  <c r="AA25" i="1"/>
  <c r="AB25" i="1"/>
  <c r="Z26" i="1"/>
  <c r="AA26" i="1"/>
  <c r="AB26" i="1"/>
  <c r="Z27" i="1"/>
  <c r="AA27" i="1"/>
  <c r="A27" i="4" s="1"/>
  <c r="AB27" i="1"/>
  <c r="Z28" i="1"/>
  <c r="AA28" i="1"/>
  <c r="AB28" i="1"/>
  <c r="Z29" i="1"/>
  <c r="AA29" i="1"/>
  <c r="AB29" i="1"/>
  <c r="Z30" i="1"/>
  <c r="AA30" i="1"/>
  <c r="AB30" i="1"/>
  <c r="Z31" i="1"/>
  <c r="A31" i="4" s="1"/>
  <c r="G31" i="4" s="1"/>
  <c r="J31" i="4" s="1"/>
  <c r="AA31" i="1"/>
  <c r="AB31" i="1"/>
  <c r="Z32" i="1"/>
  <c r="AA32" i="1"/>
  <c r="A32" i="4" s="1"/>
  <c r="AB32" i="1"/>
  <c r="Z33" i="1"/>
  <c r="AA33" i="1"/>
  <c r="AB33" i="1"/>
  <c r="Z34" i="1"/>
  <c r="AA34" i="1"/>
  <c r="AB34" i="1"/>
  <c r="Z35" i="1"/>
  <c r="A35" i="4" s="1"/>
  <c r="S35" i="4" s="1"/>
  <c r="AA35" i="1"/>
  <c r="AB35" i="1"/>
  <c r="Z36" i="1"/>
  <c r="AA36" i="1"/>
  <c r="AB36" i="1"/>
  <c r="Z37" i="1"/>
  <c r="AA37" i="1"/>
  <c r="AB37" i="1"/>
  <c r="Z38" i="1"/>
  <c r="AA38" i="1"/>
  <c r="AB38" i="1"/>
  <c r="Z39" i="1"/>
  <c r="A39" i="4" s="1"/>
  <c r="AA39" i="1"/>
  <c r="AB39" i="1"/>
  <c r="Z40" i="1"/>
  <c r="AA40" i="1"/>
  <c r="AB40" i="1"/>
  <c r="Z41" i="1"/>
  <c r="AA41" i="1"/>
  <c r="AB41" i="1"/>
  <c r="Z42" i="1"/>
  <c r="AA42" i="1"/>
  <c r="AB42" i="1"/>
  <c r="Z43" i="1"/>
  <c r="A43" i="4" s="1"/>
  <c r="AA43" i="1"/>
  <c r="AB43" i="1"/>
  <c r="Z44" i="1"/>
  <c r="AA44" i="1"/>
  <c r="AB44" i="1"/>
  <c r="Z45" i="1"/>
  <c r="AA45" i="1"/>
  <c r="AB45" i="1"/>
  <c r="Z46" i="1"/>
  <c r="AA46" i="1"/>
  <c r="AB46" i="1"/>
  <c r="Z47" i="1"/>
  <c r="A47" i="4" s="1"/>
  <c r="AA47" i="1"/>
  <c r="AB47" i="1"/>
  <c r="Z48" i="1"/>
  <c r="AA48" i="1"/>
  <c r="AB48" i="1"/>
  <c r="Z49" i="1"/>
  <c r="AA49" i="1"/>
  <c r="AB49" i="1"/>
  <c r="Z50" i="1"/>
  <c r="AA50" i="1"/>
  <c r="AB50" i="1"/>
  <c r="A50" i="4" s="1"/>
  <c r="Z51" i="1"/>
  <c r="A51" i="4" s="1"/>
  <c r="C51" i="4" s="1"/>
  <c r="AA51" i="1"/>
  <c r="AB51" i="1"/>
  <c r="Z52" i="1"/>
  <c r="AA52" i="1"/>
  <c r="AB52" i="1"/>
  <c r="Z53" i="1"/>
  <c r="AA53" i="1"/>
  <c r="AB53" i="1"/>
  <c r="Z54" i="1"/>
  <c r="AA54" i="1"/>
  <c r="AB54" i="1"/>
  <c r="Z55" i="1"/>
  <c r="AA55" i="1"/>
  <c r="A55" i="4" s="1"/>
  <c r="Q55" i="4" s="1"/>
  <c r="AB55" i="1"/>
  <c r="Z56" i="1"/>
  <c r="AA56" i="1"/>
  <c r="AB56" i="1"/>
  <c r="Z57" i="1"/>
  <c r="AA57" i="1"/>
  <c r="AB57" i="1"/>
  <c r="Z58" i="1"/>
  <c r="AA58" i="1"/>
  <c r="AB58" i="1"/>
  <c r="Z59" i="1"/>
  <c r="A59" i="4" s="1"/>
  <c r="P59" i="4" s="1"/>
  <c r="AA59" i="1"/>
  <c r="AB59" i="1"/>
  <c r="Z60" i="1"/>
  <c r="AA60" i="1"/>
  <c r="AB60" i="1"/>
  <c r="Z61" i="1"/>
  <c r="A61" i="4" s="1"/>
  <c r="M61" i="4" s="1"/>
  <c r="AA61" i="1"/>
  <c r="AB61" i="1"/>
  <c r="Z62" i="1"/>
  <c r="AA62" i="1"/>
  <c r="AB62" i="1"/>
  <c r="Z63" i="1"/>
  <c r="AA63" i="1"/>
  <c r="A63" i="4" s="1"/>
  <c r="AB63" i="1"/>
  <c r="Z64" i="1"/>
  <c r="AA64" i="1"/>
  <c r="AB64" i="1"/>
  <c r="Z65" i="1"/>
  <c r="AA65" i="1"/>
  <c r="AB65" i="1"/>
  <c r="Z66" i="1"/>
  <c r="AA66" i="1"/>
  <c r="AB66" i="1"/>
  <c r="Z67" i="1"/>
  <c r="AA67" i="1"/>
  <c r="A67" i="4" s="1"/>
  <c r="N67" i="4" s="1"/>
  <c r="AB67" i="1"/>
  <c r="Z68" i="1"/>
  <c r="AA68" i="1"/>
  <c r="A68" i="4" s="1"/>
  <c r="AB68" i="1"/>
  <c r="Z69" i="1"/>
  <c r="AA69" i="1"/>
  <c r="AB69" i="1"/>
  <c r="Z70" i="1"/>
  <c r="AA70" i="1"/>
  <c r="AB70" i="1"/>
  <c r="Z71" i="1"/>
  <c r="AA71" i="1"/>
  <c r="A71" i="4" s="1"/>
  <c r="Q71" i="4" s="1"/>
  <c r="AB71" i="1"/>
  <c r="Z72" i="1"/>
  <c r="AA72" i="1"/>
  <c r="AB72" i="1"/>
  <c r="Z73" i="1"/>
  <c r="A73" i="4" s="1"/>
  <c r="C73" i="4" s="1"/>
  <c r="AA73" i="1"/>
  <c r="AB73" i="1"/>
  <c r="Z74" i="1"/>
  <c r="AA74" i="1"/>
  <c r="AB74" i="1"/>
  <c r="Z75" i="1"/>
  <c r="A75" i="4" s="1"/>
  <c r="K75" i="4" s="1"/>
  <c r="AA75" i="1"/>
  <c r="AB75" i="1"/>
  <c r="Z76" i="1"/>
  <c r="A76" i="4" s="1"/>
  <c r="AA76" i="1"/>
  <c r="AB76" i="1"/>
  <c r="Z77" i="1"/>
  <c r="A77" i="4" s="1"/>
  <c r="AA77" i="1"/>
  <c r="AB77" i="1"/>
  <c r="Z78" i="1"/>
  <c r="AA78" i="1"/>
  <c r="AB78" i="1"/>
  <c r="Z79" i="1"/>
  <c r="A79" i="4" s="1"/>
  <c r="AA79" i="1"/>
  <c r="AB79" i="1"/>
  <c r="Z80" i="1"/>
  <c r="AA80" i="1"/>
  <c r="AB80" i="1"/>
  <c r="Z81" i="1"/>
  <c r="AA81" i="1"/>
  <c r="AB81" i="1"/>
  <c r="Z82" i="1"/>
  <c r="AA82" i="1"/>
  <c r="AB82" i="1"/>
  <c r="Z83" i="1"/>
  <c r="AA83" i="1"/>
  <c r="A83" i="4" s="1"/>
  <c r="AB83" i="1"/>
  <c r="Z84" i="1"/>
  <c r="AA84" i="1"/>
  <c r="AB84" i="1"/>
  <c r="Z85" i="1"/>
  <c r="A85" i="4" s="1"/>
  <c r="M85" i="4" s="1"/>
  <c r="AA85" i="1"/>
  <c r="AB85" i="1"/>
  <c r="Z86" i="1"/>
  <c r="AA86" i="1"/>
  <c r="AB86" i="1"/>
  <c r="Z87" i="1"/>
  <c r="AA87" i="1"/>
  <c r="AB87" i="1"/>
  <c r="Z88" i="1"/>
  <c r="AA88" i="1"/>
  <c r="AB88" i="1"/>
  <c r="Z89" i="1"/>
  <c r="AA89" i="1"/>
  <c r="AB89" i="1"/>
  <c r="Z90" i="1"/>
  <c r="AA90" i="1"/>
  <c r="AB90" i="1"/>
  <c r="Z91" i="1"/>
  <c r="AA91" i="1"/>
  <c r="A91" i="4" s="1"/>
  <c r="AB91" i="1"/>
  <c r="Z92" i="1"/>
  <c r="AA92" i="1"/>
  <c r="AB92" i="1"/>
  <c r="Z93" i="1"/>
  <c r="AA93" i="1"/>
  <c r="AB93" i="1"/>
  <c r="Z94" i="1"/>
  <c r="AA94" i="1"/>
  <c r="AB94" i="1"/>
  <c r="Z95" i="1"/>
  <c r="AA95" i="1"/>
  <c r="A95" i="4" s="1"/>
  <c r="S95" i="4" s="1"/>
  <c r="AB95" i="1"/>
  <c r="Z96" i="1"/>
  <c r="AA96" i="1"/>
  <c r="AB96" i="1"/>
  <c r="Z97" i="1"/>
  <c r="A97" i="4" s="1"/>
  <c r="AA97" i="1"/>
  <c r="AB97" i="1"/>
  <c r="Z98" i="1"/>
  <c r="A98" i="4" s="1"/>
  <c r="E98" i="4" s="1"/>
  <c r="AA98" i="1"/>
  <c r="AB98" i="1"/>
  <c r="Z99" i="1"/>
  <c r="AA99" i="1"/>
  <c r="A99" i="4" s="1"/>
  <c r="AB99" i="1"/>
  <c r="Z100" i="1"/>
  <c r="AA100" i="1"/>
  <c r="AB100" i="1"/>
  <c r="AB2" i="1"/>
  <c r="AA2" i="1"/>
  <c r="Z2" i="1"/>
  <c r="I40" i="4"/>
  <c r="A100" i="4"/>
  <c r="H100" i="4" s="1"/>
  <c r="A53" i="4"/>
  <c r="A40" i="4"/>
  <c r="G40" i="4" s="1"/>
  <c r="A28" i="4"/>
  <c r="A24" i="4"/>
  <c r="A13" i="4"/>
  <c r="C43" i="4" l="1"/>
  <c r="H43" i="4"/>
  <c r="D11" i="4"/>
  <c r="F11" i="4"/>
  <c r="A94" i="4"/>
  <c r="M94" i="4" s="1"/>
  <c r="A86" i="4"/>
  <c r="A66" i="4"/>
  <c r="K66" i="4" s="1"/>
  <c r="A54" i="4"/>
  <c r="M54" i="4" s="1"/>
  <c r="A42" i="4"/>
  <c r="N42" i="4" s="1"/>
  <c r="A38" i="4"/>
  <c r="D38" i="4" s="1"/>
  <c r="A34" i="4"/>
  <c r="U34" i="4" s="1"/>
  <c r="A26" i="4"/>
  <c r="M26" i="4" s="1"/>
  <c r="A18" i="4"/>
  <c r="A87" i="4"/>
  <c r="V87" i="4" s="1"/>
  <c r="A90" i="4"/>
  <c r="G90" i="4" s="1"/>
  <c r="J90" i="4" s="1"/>
  <c r="A82" i="4"/>
  <c r="C82" i="4" s="1"/>
  <c r="A78" i="4"/>
  <c r="E78" i="4" s="1"/>
  <c r="A46" i="4"/>
  <c r="A81" i="4"/>
  <c r="H81" i="4" s="1"/>
  <c r="A48" i="4"/>
  <c r="B48" i="4" s="1"/>
  <c r="A84" i="4"/>
  <c r="A56" i="4"/>
  <c r="C56" i="4" s="1"/>
  <c r="N82" i="4"/>
  <c r="Q82" i="4"/>
  <c r="K90" i="4"/>
  <c r="R99" i="4"/>
  <c r="U99" i="4"/>
  <c r="L99" i="4"/>
  <c r="T99" i="4"/>
  <c r="Q99" i="4"/>
  <c r="B99" i="4"/>
  <c r="C99" i="4"/>
  <c r="S23" i="4"/>
  <c r="N23" i="4"/>
  <c r="T63" i="4"/>
  <c r="F63" i="4"/>
  <c r="L63" i="4"/>
  <c r="V31" i="4"/>
  <c r="L31" i="4"/>
  <c r="L51" i="4"/>
  <c r="D51" i="4"/>
  <c r="K31" i="4"/>
  <c r="M51" i="4"/>
  <c r="A2" i="4"/>
  <c r="M34" i="4"/>
  <c r="O34" i="4"/>
  <c r="N34" i="4"/>
  <c r="D34" i="4"/>
  <c r="I34" i="4"/>
  <c r="G34" i="4"/>
  <c r="J34" i="4" s="1"/>
  <c r="D68" i="4"/>
  <c r="H68" i="4"/>
  <c r="T68" i="4"/>
  <c r="C68" i="4"/>
  <c r="L68" i="4"/>
  <c r="R68" i="4"/>
  <c r="S68" i="4"/>
  <c r="G68" i="4"/>
  <c r="J68" i="4" s="1"/>
  <c r="I68" i="4"/>
  <c r="K68" i="4"/>
  <c r="P68" i="4"/>
  <c r="F18" i="4"/>
  <c r="B18" i="4"/>
  <c r="V18" i="4"/>
  <c r="D18" i="4"/>
  <c r="G18" i="4"/>
  <c r="J18" i="4" s="1"/>
  <c r="E18" i="4"/>
  <c r="H18" i="4"/>
  <c r="I18" i="4"/>
  <c r="U18" i="4"/>
  <c r="P18" i="4"/>
  <c r="S18" i="4"/>
  <c r="T18" i="4"/>
  <c r="M18" i="4"/>
  <c r="B13" i="4"/>
  <c r="C13" i="4"/>
  <c r="P13" i="4"/>
  <c r="H13" i="4"/>
  <c r="V13" i="4"/>
  <c r="I13" i="4"/>
  <c r="K13" i="4"/>
  <c r="L13" i="4"/>
  <c r="M13" i="4"/>
  <c r="O13" i="4"/>
  <c r="D13" i="4"/>
  <c r="U13" i="4"/>
  <c r="S13" i="4"/>
  <c r="T13" i="4"/>
  <c r="F13" i="4"/>
  <c r="G13" i="4"/>
  <c r="J13" i="4" s="1"/>
  <c r="Q13" i="4"/>
  <c r="E13" i="4"/>
  <c r="R13" i="4"/>
  <c r="B25" i="4"/>
  <c r="M25" i="4"/>
  <c r="D25" i="4"/>
  <c r="S25" i="4"/>
  <c r="E25" i="4"/>
  <c r="T25" i="4"/>
  <c r="G25" i="4"/>
  <c r="J25" i="4" s="1"/>
  <c r="V25" i="4"/>
  <c r="P25" i="4"/>
  <c r="Q25" i="4"/>
  <c r="R25" i="4"/>
  <c r="U25" i="4"/>
  <c r="I25" i="4"/>
  <c r="L25" i="4"/>
  <c r="O25" i="4"/>
  <c r="C25" i="4"/>
  <c r="F25" i="4"/>
  <c r="H25" i="4"/>
  <c r="K25" i="4"/>
  <c r="C53" i="4"/>
  <c r="N53" i="4"/>
  <c r="S53" i="4"/>
  <c r="T53" i="4"/>
  <c r="Q53" i="4"/>
  <c r="L53" i="4"/>
  <c r="M53" i="4"/>
  <c r="P53" i="4"/>
  <c r="C77" i="4"/>
  <c r="Q77" i="4"/>
  <c r="I77" i="4"/>
  <c r="L77" i="4"/>
  <c r="J77" i="4"/>
  <c r="N77" i="4"/>
  <c r="B77" i="4"/>
  <c r="D77" i="4"/>
  <c r="R77" i="4"/>
  <c r="S77" i="4"/>
  <c r="U77" i="4"/>
  <c r="K77" i="4"/>
  <c r="O77" i="4"/>
  <c r="P77" i="4"/>
  <c r="F77" i="4"/>
  <c r="G77" i="4"/>
  <c r="V77" i="4"/>
  <c r="E77" i="4"/>
  <c r="M97" i="4"/>
  <c r="B97" i="4"/>
  <c r="U97" i="4"/>
  <c r="M6" i="4"/>
  <c r="Q6" i="4"/>
  <c r="F6" i="4"/>
  <c r="G6" i="4"/>
  <c r="J6" i="4" s="1"/>
  <c r="I6" i="4"/>
  <c r="B6" i="4"/>
  <c r="D6" i="4"/>
  <c r="E6" i="4"/>
  <c r="H6" i="4"/>
  <c r="T6" i="4"/>
  <c r="R6" i="4"/>
  <c r="S6" i="4"/>
  <c r="U6" i="4"/>
  <c r="O38" i="4"/>
  <c r="Q38" i="4"/>
  <c r="B38" i="4"/>
  <c r="Q26" i="4"/>
  <c r="N26" i="4"/>
  <c r="E42" i="4"/>
  <c r="U42" i="4"/>
  <c r="B42" i="4"/>
  <c r="I42" i="4"/>
  <c r="O42" i="4"/>
  <c r="F42" i="4"/>
  <c r="P42" i="4"/>
  <c r="Q42" i="4"/>
  <c r="D46" i="4"/>
  <c r="B46" i="4"/>
  <c r="E46" i="4"/>
  <c r="I46" i="4"/>
  <c r="G46" i="4"/>
  <c r="K46" i="4"/>
  <c r="L46" i="4"/>
  <c r="V46" i="4"/>
  <c r="N46" i="4"/>
  <c r="O46" i="4"/>
  <c r="R46" i="4"/>
  <c r="S46" i="4"/>
  <c r="G66" i="4"/>
  <c r="J66" i="4" s="1"/>
  <c r="T66" i="4"/>
  <c r="C66" i="4"/>
  <c r="Q66" i="4"/>
  <c r="D66" i="4"/>
  <c r="E66" i="4"/>
  <c r="F66" i="4"/>
  <c r="H66" i="4"/>
  <c r="I66" i="4"/>
  <c r="B66" i="4"/>
  <c r="P66" i="4"/>
  <c r="Q90" i="4"/>
  <c r="D90" i="4"/>
  <c r="L90" i="4"/>
  <c r="S90" i="4"/>
  <c r="R90" i="4"/>
  <c r="H90" i="4"/>
  <c r="N61" i="4"/>
  <c r="M46" i="4"/>
  <c r="L26" i="4"/>
  <c r="Q35" i="4"/>
  <c r="O35" i="4"/>
  <c r="N35" i="4"/>
  <c r="E39" i="4"/>
  <c r="O39" i="4"/>
  <c r="S39" i="4"/>
  <c r="V39" i="4"/>
  <c r="K39" i="4"/>
  <c r="L39" i="4"/>
  <c r="N39" i="4"/>
  <c r="B39" i="4"/>
  <c r="D39" i="4"/>
  <c r="I39" i="4"/>
  <c r="H39" i="4"/>
  <c r="T39" i="4"/>
  <c r="O79" i="4"/>
  <c r="E79" i="4"/>
  <c r="B79" i="4"/>
  <c r="C79" i="4"/>
  <c r="D79" i="4"/>
  <c r="D95" i="4"/>
  <c r="L95" i="4"/>
  <c r="R95" i="4"/>
  <c r="O95" i="4"/>
  <c r="P95" i="4"/>
  <c r="C95" i="4"/>
  <c r="E95" i="4"/>
  <c r="M95" i="4"/>
  <c r="B95" i="4"/>
  <c r="N95" i="4"/>
  <c r="Q95" i="4"/>
  <c r="R35" i="4"/>
  <c r="P35" i="4"/>
  <c r="V73" i="4"/>
  <c r="A4" i="4"/>
  <c r="C4" i="4" s="1"/>
  <c r="A8" i="4"/>
  <c r="C8" i="4" s="1"/>
  <c r="A12" i="4"/>
  <c r="O12" i="4" s="1"/>
  <c r="A16" i="4"/>
  <c r="T16" i="4" s="1"/>
  <c r="A20" i="4"/>
  <c r="C20" i="4" s="1"/>
  <c r="A52" i="4"/>
  <c r="K52" i="4" s="1"/>
  <c r="A72" i="4"/>
  <c r="A80" i="4"/>
  <c r="N80" i="4" s="1"/>
  <c r="A88" i="4"/>
  <c r="H88" i="4" s="1"/>
  <c r="A96" i="4"/>
  <c r="V96" i="4" s="1"/>
  <c r="L87" i="4"/>
  <c r="T87" i="4"/>
  <c r="E87" i="4"/>
  <c r="U87" i="4"/>
  <c r="H87" i="4"/>
  <c r="K87" i="4"/>
  <c r="I87" i="4"/>
  <c r="G87" i="4"/>
  <c r="J87" i="4" s="1"/>
  <c r="R87" i="4"/>
  <c r="U73" i="4"/>
  <c r="V6" i="4"/>
  <c r="G83" i="4"/>
  <c r="J83" i="4" s="1"/>
  <c r="E83" i="4"/>
  <c r="N83" i="4"/>
  <c r="C83" i="4"/>
  <c r="F83" i="4"/>
  <c r="P83" i="4"/>
  <c r="Q83" i="4"/>
  <c r="B83" i="4"/>
  <c r="D83" i="4"/>
  <c r="I83" i="4"/>
  <c r="V83" i="4"/>
  <c r="O83" i="4"/>
  <c r="R83" i="4"/>
  <c r="S83" i="4"/>
  <c r="D50" i="4"/>
  <c r="K50" i="4"/>
  <c r="R50" i="4"/>
  <c r="T50" i="4"/>
  <c r="V50" i="4"/>
  <c r="I50" i="4"/>
  <c r="N50" i="4"/>
  <c r="P50" i="4"/>
  <c r="H50" i="4"/>
  <c r="C50" i="4"/>
  <c r="U28" i="4"/>
  <c r="Q28" i="4"/>
  <c r="P28" i="4"/>
  <c r="F28" i="4"/>
  <c r="B54" i="4"/>
  <c r="N54" i="4"/>
  <c r="I54" i="4"/>
  <c r="E54" i="4"/>
  <c r="U54" i="4"/>
  <c r="G54" i="4"/>
  <c r="J54" i="4" s="1"/>
  <c r="C54" i="4"/>
  <c r="O54" i="4"/>
  <c r="P54" i="4"/>
  <c r="D54" i="4"/>
  <c r="D56" i="4"/>
  <c r="P56" i="4"/>
  <c r="I56" i="4"/>
  <c r="S56" i="4"/>
  <c r="H56" i="4"/>
  <c r="T56" i="4"/>
  <c r="B24" i="4"/>
  <c r="S24" i="4"/>
  <c r="O24" i="4"/>
  <c r="P24" i="4"/>
  <c r="Q24" i="4"/>
  <c r="T24" i="4"/>
  <c r="N24" i="4"/>
  <c r="N32" i="4"/>
  <c r="B32" i="4"/>
  <c r="C40" i="4"/>
  <c r="F40" i="4"/>
  <c r="S40" i="4"/>
  <c r="U40" i="4"/>
  <c r="V40" i="4"/>
  <c r="K40" i="4"/>
  <c r="B40" i="4"/>
  <c r="R40" i="4"/>
  <c r="O48" i="4"/>
  <c r="R48" i="4"/>
  <c r="T48" i="4"/>
  <c r="U48" i="4"/>
  <c r="B76" i="4"/>
  <c r="E76" i="4"/>
  <c r="N76" i="4"/>
  <c r="L76" i="4"/>
  <c r="M76" i="4"/>
  <c r="P76" i="4"/>
  <c r="O76" i="4"/>
  <c r="C84" i="4"/>
  <c r="E84" i="4"/>
  <c r="T84" i="4"/>
  <c r="B84" i="4"/>
  <c r="U84" i="4"/>
  <c r="H84" i="4"/>
  <c r="F84" i="4"/>
  <c r="I84" i="4"/>
  <c r="O84" i="4"/>
  <c r="R84" i="4"/>
  <c r="K84" i="4"/>
  <c r="L84" i="4"/>
  <c r="M84" i="4"/>
  <c r="G84" i="4"/>
  <c r="N84" i="4"/>
  <c r="P86" i="4"/>
  <c r="C86" i="4"/>
  <c r="U86" i="4"/>
  <c r="O66" i="4"/>
  <c r="G42" i="4"/>
  <c r="J42" i="4" s="1"/>
  <c r="P6" i="4"/>
  <c r="M66" i="4"/>
  <c r="P40" i="4"/>
  <c r="N6" i="4"/>
  <c r="S84" i="4"/>
  <c r="L66" i="4"/>
  <c r="O40" i="4"/>
  <c r="B61" i="4"/>
  <c r="P61" i="4"/>
  <c r="Q61" i="4"/>
  <c r="S61" i="4"/>
  <c r="L73" i="4"/>
  <c r="E73" i="4"/>
  <c r="R73" i="4"/>
  <c r="F73" i="4"/>
  <c r="T73" i="4"/>
  <c r="I73" i="4"/>
  <c r="M73" i="4"/>
  <c r="O73" i="4"/>
  <c r="P73" i="4"/>
  <c r="Q73" i="4"/>
  <c r="H73" i="4"/>
  <c r="K73" i="4"/>
  <c r="D73" i="4"/>
  <c r="G73" i="4"/>
  <c r="J73" i="4" s="1"/>
  <c r="N73" i="4"/>
  <c r="S73" i="4"/>
  <c r="B73" i="4"/>
  <c r="F81" i="4"/>
  <c r="V81" i="4"/>
  <c r="I81" i="4"/>
  <c r="O81" i="4"/>
  <c r="U81" i="4"/>
  <c r="L81" i="4"/>
  <c r="M81" i="4"/>
  <c r="K81" i="4"/>
  <c r="S81" i="4"/>
  <c r="G81" i="4"/>
  <c r="J81" i="4" s="1"/>
  <c r="U83" i="4"/>
  <c r="G56" i="4"/>
  <c r="J56" i="4" s="1"/>
  <c r="U50" i="4"/>
  <c r="S99" i="4"/>
  <c r="B75" i="4"/>
  <c r="O75" i="4"/>
  <c r="H75" i="4"/>
  <c r="V75" i="4"/>
  <c r="G75" i="4"/>
  <c r="J75" i="4" s="1"/>
  <c r="I75" i="4"/>
  <c r="A5" i="4"/>
  <c r="A9" i="4"/>
  <c r="G9" i="4" s="1"/>
  <c r="J9" i="4" s="1"/>
  <c r="A17" i="4"/>
  <c r="I17" i="4" s="1"/>
  <c r="A21" i="4"/>
  <c r="B21" i="4" s="1"/>
  <c r="A29" i="4"/>
  <c r="V29" i="4" s="1"/>
  <c r="A33" i="4"/>
  <c r="F33" i="4" s="1"/>
  <c r="A57" i="4"/>
  <c r="S57" i="4" s="1"/>
  <c r="A65" i="4"/>
  <c r="S65" i="4" s="1"/>
  <c r="A69" i="4"/>
  <c r="G69" i="4" s="1"/>
  <c r="J69" i="4" s="1"/>
  <c r="I99" i="4"/>
  <c r="F99" i="4"/>
  <c r="V99" i="4"/>
  <c r="H99" i="4"/>
  <c r="N99" i="4"/>
  <c r="O99" i="4"/>
  <c r="E99" i="4"/>
  <c r="K99" i="4"/>
  <c r="G99" i="4"/>
  <c r="J99" i="4" s="1"/>
  <c r="F43" i="4"/>
  <c r="G43" i="4"/>
  <c r="J43" i="4" s="1"/>
  <c r="R43" i="4"/>
  <c r="T43" i="4"/>
  <c r="V43" i="4"/>
  <c r="I43" i="4"/>
  <c r="L43" i="4"/>
  <c r="K43" i="4"/>
  <c r="D82" i="4"/>
  <c r="K82" i="4"/>
  <c r="D98" i="4"/>
  <c r="L98" i="4"/>
  <c r="C98" i="4"/>
  <c r="H98" i="4"/>
  <c r="K98" i="4"/>
  <c r="M98" i="4"/>
  <c r="D3" i="4"/>
  <c r="S3" i="4"/>
  <c r="G3" i="4"/>
  <c r="B3" i="4"/>
  <c r="C3" i="4"/>
  <c r="J3" i="4"/>
  <c r="H3" i="4"/>
  <c r="K3" i="4"/>
  <c r="L3" i="4"/>
  <c r="M3" i="4"/>
  <c r="N3" i="4"/>
  <c r="O3" i="4"/>
  <c r="I11" i="4"/>
  <c r="L11" i="4"/>
  <c r="O11" i="4"/>
  <c r="B11" i="4"/>
  <c r="R11" i="4"/>
  <c r="C11" i="4"/>
  <c r="S11" i="4"/>
  <c r="E11" i="4"/>
  <c r="N11" i="4"/>
  <c r="P11" i="4"/>
  <c r="Q11" i="4"/>
  <c r="T11" i="4"/>
  <c r="G11" i="4"/>
  <c r="J11" i="4" s="1"/>
  <c r="H11" i="4"/>
  <c r="K11" i="4"/>
  <c r="M11" i="4"/>
  <c r="B19" i="4"/>
  <c r="C19" i="4"/>
  <c r="Q19" i="4"/>
  <c r="P19" i="4"/>
  <c r="R19" i="4"/>
  <c r="E19" i="4"/>
  <c r="T19" i="4"/>
  <c r="H19" i="4"/>
  <c r="I19" i="4"/>
  <c r="K19" i="4"/>
  <c r="L19" i="4"/>
  <c r="V19" i="4"/>
  <c r="S19" i="4"/>
  <c r="U19" i="4"/>
  <c r="F19" i="4"/>
  <c r="O19" i="4"/>
  <c r="G19" i="4"/>
  <c r="J19" i="4" s="1"/>
  <c r="M19" i="4"/>
  <c r="S27" i="4"/>
  <c r="C27" i="4"/>
  <c r="B27" i="4"/>
  <c r="T27" i="4"/>
  <c r="V27" i="4"/>
  <c r="C47" i="4"/>
  <c r="D47" i="4"/>
  <c r="R47" i="4"/>
  <c r="Q47" i="4"/>
  <c r="S47" i="4"/>
  <c r="V59" i="4"/>
  <c r="C59" i="4"/>
  <c r="D59" i="4"/>
  <c r="E59" i="4"/>
  <c r="B67" i="4"/>
  <c r="Q67" i="4"/>
  <c r="D67" i="4"/>
  <c r="P67" i="4"/>
  <c r="R67" i="4"/>
  <c r="M67" i="4"/>
  <c r="B91" i="4"/>
  <c r="K91" i="4"/>
  <c r="C91" i="4"/>
  <c r="I91" i="4"/>
  <c r="M91" i="4"/>
  <c r="S98" i="4"/>
  <c r="V91" i="4"/>
  <c r="U75" i="4"/>
  <c r="H31" i="4"/>
  <c r="P15" i="4"/>
  <c r="P98" i="4"/>
  <c r="N91" i="4"/>
  <c r="M75" i="4"/>
  <c r="T3" i="4"/>
  <c r="B7" i="4"/>
  <c r="E7" i="4"/>
  <c r="R7" i="4"/>
  <c r="H7" i="4"/>
  <c r="U7" i="4"/>
  <c r="C7" i="4"/>
  <c r="S7" i="4"/>
  <c r="D7" i="4"/>
  <c r="T7" i="4"/>
  <c r="G7" i="4"/>
  <c r="F7" i="4"/>
  <c r="I7" i="4"/>
  <c r="J7" i="4"/>
  <c r="K7" i="4"/>
  <c r="Q7" i="4"/>
  <c r="P7" i="4"/>
  <c r="V7" i="4"/>
  <c r="M7" i="4"/>
  <c r="O7" i="4"/>
  <c r="L7" i="4"/>
  <c r="D15" i="4"/>
  <c r="S15" i="4"/>
  <c r="L15" i="4"/>
  <c r="M15" i="4"/>
  <c r="O15" i="4"/>
  <c r="B15" i="4"/>
  <c r="C15" i="4"/>
  <c r="G15" i="4"/>
  <c r="J15" i="4" s="1"/>
  <c r="T15" i="4"/>
  <c r="I15" i="4"/>
  <c r="C23" i="4"/>
  <c r="Q23" i="4"/>
  <c r="R23" i="4"/>
  <c r="T23" i="4"/>
  <c r="O23" i="4"/>
  <c r="P31" i="4"/>
  <c r="M31" i="4"/>
  <c r="O31" i="4"/>
  <c r="C31" i="4"/>
  <c r="R31" i="4"/>
  <c r="Q31" i="4"/>
  <c r="T31" i="4"/>
  <c r="U31" i="4"/>
  <c r="I31" i="4"/>
  <c r="D31" i="4"/>
  <c r="E31" i="4"/>
  <c r="K51" i="4"/>
  <c r="O51" i="4"/>
  <c r="P51" i="4"/>
  <c r="R51" i="4"/>
  <c r="Q51" i="4"/>
  <c r="U51" i="4"/>
  <c r="I51" i="4"/>
  <c r="B51" i="4"/>
  <c r="E55" i="4"/>
  <c r="N55" i="4"/>
  <c r="M55" i="4"/>
  <c r="T55" i="4"/>
  <c r="V55" i="4"/>
  <c r="L55" i="4"/>
  <c r="P55" i="4"/>
  <c r="B63" i="4"/>
  <c r="K63" i="4"/>
  <c r="N63" i="4"/>
  <c r="Q63" i="4"/>
  <c r="O63" i="4"/>
  <c r="M71" i="4"/>
  <c r="R71" i="4"/>
  <c r="N71" i="4"/>
  <c r="P71" i="4"/>
  <c r="B71" i="4"/>
  <c r="O98" i="4"/>
  <c r="L75" i="4"/>
  <c r="L71" i="4"/>
  <c r="N51" i="4"/>
  <c r="K15" i="4"/>
  <c r="P3" i="4"/>
  <c r="A14" i="4"/>
  <c r="P14" i="4" s="1"/>
  <c r="A62" i="4"/>
  <c r="L62" i="4" s="1"/>
  <c r="A70" i="4"/>
  <c r="H70" i="4" s="1"/>
  <c r="A10" i="4"/>
  <c r="H10" i="4" s="1"/>
  <c r="A22" i="4"/>
  <c r="H22" i="4" s="1"/>
  <c r="A30" i="4"/>
  <c r="L30" i="4" s="1"/>
  <c r="A58" i="4"/>
  <c r="U58" i="4" s="1"/>
  <c r="A74" i="4"/>
  <c r="I74" i="4" s="1"/>
  <c r="A37" i="4"/>
  <c r="F37" i="4" s="1"/>
  <c r="A41" i="4"/>
  <c r="H41" i="4" s="1"/>
  <c r="A45" i="4"/>
  <c r="E45" i="4" s="1"/>
  <c r="A49" i="4"/>
  <c r="K49" i="4" s="1"/>
  <c r="A89" i="4"/>
  <c r="V89" i="4" s="1"/>
  <c r="A93" i="4"/>
  <c r="D93" i="4" s="1"/>
  <c r="A36" i="4"/>
  <c r="A44" i="4"/>
  <c r="P44" i="4" s="1"/>
  <c r="A60" i="4"/>
  <c r="A64" i="4"/>
  <c r="U64" i="4" s="1"/>
  <c r="A92" i="4"/>
  <c r="N92" i="4" s="1"/>
  <c r="T86" i="4"/>
  <c r="O97" i="4"/>
  <c r="N85" i="4"/>
  <c r="R79" i="4"/>
  <c r="V47" i="4"/>
  <c r="G47" i="4"/>
  <c r="J47" i="4" s="1"/>
  <c r="T47" i="4"/>
  <c r="M47" i="4"/>
  <c r="B47" i="4"/>
  <c r="P47" i="4"/>
  <c r="L47" i="4"/>
  <c r="N47" i="4"/>
  <c r="E47" i="4"/>
  <c r="F47" i="4"/>
  <c r="H47" i="4"/>
  <c r="I47" i="4"/>
  <c r="K47" i="4"/>
  <c r="O47" i="4"/>
  <c r="H14" i="4"/>
  <c r="K14" i="4"/>
  <c r="M14" i="4"/>
  <c r="K100" i="4"/>
  <c r="F98" i="4"/>
  <c r="K97" i="4"/>
  <c r="F95" i="4"/>
  <c r="O86" i="4"/>
  <c r="Q79" i="4"/>
  <c r="D76" i="4"/>
  <c r="O71" i="4"/>
  <c r="Q48" i="4"/>
  <c r="V35" i="4"/>
  <c r="I35" i="4"/>
  <c r="G35" i="4"/>
  <c r="J35" i="4" s="1"/>
  <c r="U35" i="4"/>
  <c r="L35" i="4"/>
  <c r="H35" i="4"/>
  <c r="K35" i="4"/>
  <c r="B35" i="4"/>
  <c r="T35" i="4"/>
  <c r="C35" i="4"/>
  <c r="D35" i="4"/>
  <c r="E35" i="4"/>
  <c r="F35" i="4"/>
  <c r="M35" i="4"/>
  <c r="U27" i="4"/>
  <c r="U100" i="4"/>
  <c r="L85" i="4"/>
  <c r="E85" i="4"/>
  <c r="R85" i="4"/>
  <c r="S85" i="4"/>
  <c r="F85" i="4"/>
  <c r="G85" i="4"/>
  <c r="J85" i="4" s="1"/>
  <c r="T85" i="4"/>
  <c r="H85" i="4"/>
  <c r="U85" i="4"/>
  <c r="I85" i="4"/>
  <c r="V85" i="4"/>
  <c r="G62" i="4"/>
  <c r="J62" i="4" s="1"/>
  <c r="H62" i="4"/>
  <c r="T100" i="4"/>
  <c r="T97" i="4"/>
  <c r="O45" i="4"/>
  <c r="R86" i="4"/>
  <c r="O85" i="4"/>
  <c r="K59" i="4"/>
  <c r="L59" i="4"/>
  <c r="B59" i="4"/>
  <c r="O59" i="4"/>
  <c r="H59" i="4"/>
  <c r="I59" i="4"/>
  <c r="F59" i="4"/>
  <c r="G59" i="4"/>
  <c r="J59" i="4" s="1"/>
  <c r="M59" i="4"/>
  <c r="N59" i="4"/>
  <c r="L91" i="4"/>
  <c r="D91" i="4"/>
  <c r="Q91" i="4"/>
  <c r="E91" i="4"/>
  <c r="R91" i="4"/>
  <c r="F91" i="4"/>
  <c r="S91" i="4"/>
  <c r="G91" i="4"/>
  <c r="J91" i="4" s="1"/>
  <c r="T91" i="4"/>
  <c r="H91" i="4"/>
  <c r="U91" i="4"/>
  <c r="H86" i="4"/>
  <c r="K85" i="4"/>
  <c r="F82" i="4"/>
  <c r="R82" i="4"/>
  <c r="G82" i="4"/>
  <c r="J82" i="4" s="1"/>
  <c r="H82" i="4"/>
  <c r="P79" i="4"/>
  <c r="C76" i="4"/>
  <c r="L67" i="4"/>
  <c r="C67" i="4"/>
  <c r="O67" i="4"/>
  <c r="G67" i="4"/>
  <c r="J67" i="4" s="1"/>
  <c r="U67" i="4"/>
  <c r="H67" i="4"/>
  <c r="V67" i="4"/>
  <c r="E67" i="4"/>
  <c r="F67" i="4"/>
  <c r="I67" i="4"/>
  <c r="K67" i="4"/>
  <c r="C61" i="4"/>
  <c r="O61" i="4"/>
  <c r="E61" i="4"/>
  <c r="R61" i="4"/>
  <c r="H61" i="4"/>
  <c r="U61" i="4"/>
  <c r="D61" i="4"/>
  <c r="T61" i="4"/>
  <c r="F61" i="4"/>
  <c r="V61" i="4"/>
  <c r="G61" i="4"/>
  <c r="J61" i="4" s="1"/>
  <c r="I61" i="4"/>
  <c r="K61" i="4"/>
  <c r="L61" i="4"/>
  <c r="U59" i="4"/>
  <c r="U32" i="4"/>
  <c r="I100" i="4"/>
  <c r="U98" i="4"/>
  <c r="I97" i="4"/>
  <c r="G86" i="4"/>
  <c r="J86" i="4" s="1"/>
  <c r="T59" i="4"/>
  <c r="I38" i="4"/>
  <c r="V38" i="4"/>
  <c r="K38" i="4"/>
  <c r="E38" i="4"/>
  <c r="U38" i="4"/>
  <c r="C38" i="4"/>
  <c r="G38" i="4"/>
  <c r="J38" i="4" s="1"/>
  <c r="H38" i="4"/>
  <c r="T32" i="4"/>
  <c r="R12" i="4"/>
  <c r="G10" i="4"/>
  <c r="J10" i="4" s="1"/>
  <c r="K10" i="4"/>
  <c r="R10" i="4"/>
  <c r="F10" i="4"/>
  <c r="O10" i="4"/>
  <c r="P10" i="4"/>
  <c r="Q10" i="4"/>
  <c r="H65" i="4"/>
  <c r="V65" i="4"/>
  <c r="F65" i="4"/>
  <c r="D37" i="4"/>
  <c r="S37" i="4"/>
  <c r="H37" i="4"/>
  <c r="V37" i="4"/>
  <c r="K37" i="4"/>
  <c r="P85" i="4"/>
  <c r="M100" i="4"/>
  <c r="N97" i="4"/>
  <c r="L79" i="4"/>
  <c r="F79" i="4"/>
  <c r="S79" i="4"/>
  <c r="G79" i="4"/>
  <c r="J79" i="4" s="1"/>
  <c r="T79" i="4"/>
  <c r="H79" i="4"/>
  <c r="U79" i="4"/>
  <c r="I79" i="4"/>
  <c r="V79" i="4"/>
  <c r="G28" i="4"/>
  <c r="J28" i="4" s="1"/>
  <c r="S28" i="4"/>
  <c r="H28" i="4"/>
  <c r="T28" i="4"/>
  <c r="D28" i="4"/>
  <c r="R28" i="4"/>
  <c r="E28" i="4"/>
  <c r="V28" i="4"/>
  <c r="B28" i="4"/>
  <c r="C28" i="4"/>
  <c r="I28" i="4"/>
  <c r="K28" i="4"/>
  <c r="L28" i="4"/>
  <c r="M28" i="4"/>
  <c r="N28" i="4"/>
  <c r="O28" i="4"/>
  <c r="F86" i="4"/>
  <c r="D85" i="4"/>
  <c r="N79" i="4"/>
  <c r="L78" i="4"/>
  <c r="F76" i="4"/>
  <c r="R76" i="4"/>
  <c r="G76" i="4"/>
  <c r="J76" i="4" s="1"/>
  <c r="T76" i="4"/>
  <c r="H76" i="4"/>
  <c r="U76" i="4"/>
  <c r="I76" i="4"/>
  <c r="V76" i="4"/>
  <c r="K76" i="4"/>
  <c r="S59" i="4"/>
  <c r="U37" i="4"/>
  <c r="R32" i="4"/>
  <c r="N16" i="4"/>
  <c r="K16" i="4"/>
  <c r="C16" i="4"/>
  <c r="I16" i="4"/>
  <c r="L16" i="4"/>
  <c r="F100" i="4"/>
  <c r="R100" i="4"/>
  <c r="B100" i="4"/>
  <c r="O100" i="4"/>
  <c r="D100" i="4"/>
  <c r="Q100" i="4"/>
  <c r="E100" i="4"/>
  <c r="S100" i="4"/>
  <c r="L97" i="4"/>
  <c r="C97" i="4"/>
  <c r="P97" i="4"/>
  <c r="E97" i="4"/>
  <c r="R97" i="4"/>
  <c r="F97" i="4"/>
  <c r="S97" i="4"/>
  <c r="P100" i="4"/>
  <c r="Q97" i="4"/>
  <c r="Q85" i="4"/>
  <c r="Q86" i="4"/>
  <c r="H97" i="4"/>
  <c r="B98" i="4"/>
  <c r="N98" i="4"/>
  <c r="G98" i="4"/>
  <c r="J98" i="4" s="1"/>
  <c r="T98" i="4"/>
  <c r="I98" i="4"/>
  <c r="V98" i="4"/>
  <c r="P91" i="4"/>
  <c r="C85" i="4"/>
  <c r="M79" i="4"/>
  <c r="S76" i="4"/>
  <c r="R59" i="4"/>
  <c r="L48" i="4"/>
  <c r="E48" i="4"/>
  <c r="S48" i="4"/>
  <c r="H48" i="4"/>
  <c r="I48" i="4"/>
  <c r="C48" i="4"/>
  <c r="D48" i="4"/>
  <c r="N48" i="4"/>
  <c r="B86" i="4"/>
  <c r="N86" i="4"/>
  <c r="I86" i="4"/>
  <c r="V86" i="4"/>
  <c r="K86" i="4"/>
  <c r="L86" i="4"/>
  <c r="M86" i="4"/>
  <c r="D32" i="4"/>
  <c r="P32" i="4"/>
  <c r="E32" i="4"/>
  <c r="S32" i="4"/>
  <c r="H32" i="4"/>
  <c r="V32" i="4"/>
  <c r="O32" i="4"/>
  <c r="Q32" i="4"/>
  <c r="F32" i="4"/>
  <c r="G32" i="4"/>
  <c r="J32" i="4" s="1"/>
  <c r="I32" i="4"/>
  <c r="K32" i="4"/>
  <c r="L32" i="4"/>
  <c r="M32" i="4"/>
  <c r="E9" i="4"/>
  <c r="Q9" i="4"/>
  <c r="L9" i="4"/>
  <c r="O9" i="4"/>
  <c r="M9" i="4"/>
  <c r="T9" i="4"/>
  <c r="V9" i="4"/>
  <c r="S86" i="4"/>
  <c r="N100" i="4"/>
  <c r="L100" i="4"/>
  <c r="G100" i="4"/>
  <c r="J100" i="4" s="1"/>
  <c r="R98" i="4"/>
  <c r="G97" i="4"/>
  <c r="J97" i="4" s="1"/>
  <c r="E86" i="4"/>
  <c r="P82" i="4"/>
  <c r="R70" i="4"/>
  <c r="T67" i="4"/>
  <c r="N65" i="4"/>
  <c r="V100" i="4"/>
  <c r="C100" i="4"/>
  <c r="Q98" i="4"/>
  <c r="V97" i="4"/>
  <c r="D97" i="4"/>
  <c r="H95" i="4"/>
  <c r="T95" i="4"/>
  <c r="G95" i="4"/>
  <c r="J95" i="4" s="1"/>
  <c r="U95" i="4"/>
  <c r="V95" i="4"/>
  <c r="I95" i="4"/>
  <c r="K95" i="4"/>
  <c r="R94" i="4"/>
  <c r="O91" i="4"/>
  <c r="H89" i="4"/>
  <c r="T89" i="4"/>
  <c r="I89" i="4"/>
  <c r="L89" i="4"/>
  <c r="D86" i="4"/>
  <c r="B85" i="4"/>
  <c r="O82" i="4"/>
  <c r="K79" i="4"/>
  <c r="Q76" i="4"/>
  <c r="H71" i="4"/>
  <c r="T71" i="4"/>
  <c r="K71" i="4"/>
  <c r="E71" i="4"/>
  <c r="S71" i="4"/>
  <c r="F71" i="4"/>
  <c r="U71" i="4"/>
  <c r="C71" i="4"/>
  <c r="V71" i="4"/>
  <c r="D71" i="4"/>
  <c r="G71" i="4"/>
  <c r="J71" i="4" s="1"/>
  <c r="I71" i="4"/>
  <c r="S67" i="4"/>
  <c r="B62" i="4"/>
  <c r="Q59" i="4"/>
  <c r="U47" i="4"/>
  <c r="C32" i="4"/>
  <c r="E27" i="4"/>
  <c r="Q27" i="4"/>
  <c r="F27" i="4"/>
  <c r="R27" i="4"/>
  <c r="L27" i="4"/>
  <c r="K27" i="4"/>
  <c r="O27" i="4"/>
  <c r="G27" i="4"/>
  <c r="J27" i="4" s="1"/>
  <c r="H27" i="4"/>
  <c r="D27" i="4"/>
  <c r="I27" i="4"/>
  <c r="M27" i="4"/>
  <c r="N27" i="4"/>
  <c r="P27" i="4"/>
  <c r="V14" i="4"/>
  <c r="C9" i="4"/>
  <c r="H83" i="4"/>
  <c r="T83" i="4"/>
  <c r="T75" i="4"/>
  <c r="F75" i="4"/>
  <c r="H69" i="4"/>
  <c r="V69" i="4"/>
  <c r="E63" i="4"/>
  <c r="D44" i="4"/>
  <c r="U44" i="4"/>
  <c r="M24" i="4"/>
  <c r="L23" i="4"/>
  <c r="I22" i="4"/>
  <c r="D99" i="4"/>
  <c r="P99" i="4"/>
  <c r="P90" i="4"/>
  <c r="C90" i="4"/>
  <c r="Q87" i="4"/>
  <c r="Q84" i="4"/>
  <c r="D84" i="4"/>
  <c r="M83" i="4"/>
  <c r="R81" i="4"/>
  <c r="E81" i="4"/>
  <c r="H77" i="4"/>
  <c r="T77" i="4"/>
  <c r="S75" i="4"/>
  <c r="C75" i="4"/>
  <c r="V68" i="4"/>
  <c r="F68" i="4"/>
  <c r="V63" i="4"/>
  <c r="D63" i="4"/>
  <c r="G57" i="4"/>
  <c r="J57" i="4" s="1"/>
  <c r="P57" i="4"/>
  <c r="E57" i="4"/>
  <c r="H57" i="4"/>
  <c r="I55" i="4"/>
  <c r="I53" i="4"/>
  <c r="G50" i="4"/>
  <c r="J50" i="4" s="1"/>
  <c r="I49" i="4"/>
  <c r="B43" i="4"/>
  <c r="N43" i="4"/>
  <c r="D43" i="4"/>
  <c r="Q43" i="4"/>
  <c r="O43" i="4"/>
  <c r="E43" i="4"/>
  <c r="S43" i="4"/>
  <c r="M43" i="4"/>
  <c r="P43" i="4"/>
  <c r="E40" i="4"/>
  <c r="E30" i="4"/>
  <c r="F23" i="4"/>
  <c r="M99" i="4"/>
  <c r="O87" i="4"/>
  <c r="B87" i="4"/>
  <c r="P84" i="4"/>
  <c r="L83" i="4"/>
  <c r="Q81" i="4"/>
  <c r="M77" i="4"/>
  <c r="R75" i="4"/>
  <c r="U68" i="4"/>
  <c r="U63" i="4"/>
  <c r="R57" i="4"/>
  <c r="G55" i="4"/>
  <c r="J55" i="4" s="1"/>
  <c r="F53" i="4"/>
  <c r="G51" i="4"/>
  <c r="J51" i="4" s="1"/>
  <c r="S51" i="4"/>
  <c r="F51" i="4"/>
  <c r="T51" i="4"/>
  <c r="E51" i="4"/>
  <c r="V51" i="4"/>
  <c r="H51" i="4"/>
  <c r="R44" i="4"/>
  <c r="U43" i="4"/>
  <c r="L42" i="4"/>
  <c r="M42" i="4"/>
  <c r="H42" i="4"/>
  <c r="V42" i="4"/>
  <c r="K42" i="4"/>
  <c r="C42" i="4"/>
  <c r="S42" i="4"/>
  <c r="D42" i="4"/>
  <c r="T42" i="4"/>
  <c r="U41" i="4"/>
  <c r="B41" i="4"/>
  <c r="S41" i="4"/>
  <c r="I24" i="4"/>
  <c r="E23" i="4"/>
  <c r="E22" i="4"/>
  <c r="K83" i="4"/>
  <c r="D75" i="4"/>
  <c r="P75" i="4"/>
  <c r="E75" i="4"/>
  <c r="Q75" i="4"/>
  <c r="G63" i="4"/>
  <c r="J63" i="4" s="1"/>
  <c r="S63" i="4"/>
  <c r="M63" i="4"/>
  <c r="C63" i="4"/>
  <c r="P63" i="4"/>
  <c r="H63" i="4"/>
  <c r="I63" i="4"/>
  <c r="F55" i="4"/>
  <c r="D53" i="4"/>
  <c r="Q44" i="4"/>
  <c r="D24" i="4"/>
  <c r="D23" i="4"/>
  <c r="D22" i="4"/>
  <c r="S4" i="4"/>
  <c r="H4" i="4"/>
  <c r="D87" i="4"/>
  <c r="P87" i="4"/>
  <c r="M90" i="4"/>
  <c r="M87" i="4"/>
  <c r="J84" i="4"/>
  <c r="V84" i="4"/>
  <c r="D81" i="4"/>
  <c r="P81" i="4"/>
  <c r="N75" i="4"/>
  <c r="B68" i="4"/>
  <c r="N68" i="4"/>
  <c r="E68" i="4"/>
  <c r="Q68" i="4"/>
  <c r="M68" i="4"/>
  <c r="O68" i="4"/>
  <c r="R63" i="4"/>
  <c r="Q56" i="4"/>
  <c r="L56" i="4"/>
  <c r="B56" i="4"/>
  <c r="O56" i="4"/>
  <c r="M56" i="4"/>
  <c r="U53" i="4"/>
  <c r="E50" i="4"/>
  <c r="Q50" i="4"/>
  <c r="B50" i="4"/>
  <c r="O50" i="4"/>
  <c r="F50" i="4"/>
  <c r="S50" i="4"/>
  <c r="L50" i="4"/>
  <c r="M50" i="4"/>
  <c r="O44" i="4"/>
  <c r="H40" i="4"/>
  <c r="T40" i="4"/>
  <c r="D40" i="4"/>
  <c r="Q40" i="4"/>
  <c r="J40" i="4"/>
  <c r="M40" i="4"/>
  <c r="L40" i="4"/>
  <c r="N40" i="4"/>
  <c r="M30" i="4"/>
  <c r="N30" i="4"/>
  <c r="Q21" i="4"/>
  <c r="C55" i="4"/>
  <c r="O55" i="4"/>
  <c r="H55" i="4"/>
  <c r="U55" i="4"/>
  <c r="K55" i="4"/>
  <c r="B55" i="4"/>
  <c r="R55" i="4"/>
  <c r="D55" i="4"/>
  <c r="S55" i="4"/>
  <c r="K53" i="4"/>
  <c r="B53" i="4"/>
  <c r="O53" i="4"/>
  <c r="E53" i="4"/>
  <c r="R53" i="4"/>
  <c r="G53" i="4"/>
  <c r="J53" i="4" s="1"/>
  <c r="V53" i="4"/>
  <c r="H53" i="4"/>
  <c r="C49" i="4"/>
  <c r="K24" i="4"/>
  <c r="L24" i="4"/>
  <c r="H24" i="4"/>
  <c r="V24" i="4"/>
  <c r="C24" i="4"/>
  <c r="R24" i="4"/>
  <c r="F24" i="4"/>
  <c r="U24" i="4"/>
  <c r="E24" i="4"/>
  <c r="G24" i="4"/>
  <c r="J24" i="4" s="1"/>
  <c r="I23" i="4"/>
  <c r="U23" i="4"/>
  <c r="V23" i="4"/>
  <c r="B23" i="4"/>
  <c r="P23" i="4"/>
  <c r="H23" i="4"/>
  <c r="M23" i="4"/>
  <c r="G23" i="4"/>
  <c r="J23" i="4" s="1"/>
  <c r="K23" i="4"/>
  <c r="G22" i="4"/>
  <c r="J22" i="4" s="1"/>
  <c r="S22" i="4"/>
  <c r="R22" i="4"/>
  <c r="M22" i="4"/>
  <c r="K58" i="4"/>
  <c r="H46" i="4"/>
  <c r="T46" i="4"/>
  <c r="C46" i="4"/>
  <c r="P46" i="4"/>
  <c r="F46" i="4"/>
  <c r="U46" i="4"/>
  <c r="J46" i="4"/>
  <c r="F39" i="4"/>
  <c r="R39" i="4"/>
  <c r="M39" i="4"/>
  <c r="C39" i="4"/>
  <c r="Q39" i="4"/>
  <c r="G39" i="4"/>
  <c r="J39" i="4" s="1"/>
  <c r="U39" i="4"/>
  <c r="O20" i="4"/>
  <c r="L20" i="4"/>
  <c r="K18" i="4"/>
  <c r="L18" i="4"/>
  <c r="N18" i="4"/>
  <c r="O18" i="4"/>
  <c r="C18" i="4"/>
  <c r="R18" i="4"/>
  <c r="I64" i="4"/>
  <c r="Q46" i="4"/>
  <c r="P39" i="4"/>
  <c r="Q18" i="4"/>
  <c r="F17" i="4"/>
  <c r="T17" i="4"/>
  <c r="B31" i="4"/>
  <c r="N31" i="4"/>
  <c r="F31" i="4"/>
  <c r="S31" i="4"/>
  <c r="U15" i="4"/>
  <c r="V66" i="4"/>
  <c r="H34" i="4"/>
  <c r="T34" i="4"/>
  <c r="O26" i="4"/>
  <c r="D26" i="4"/>
  <c r="E15" i="4"/>
  <c r="Q15" i="4"/>
  <c r="F15" i="4"/>
  <c r="R15" i="4"/>
  <c r="H15" i="4"/>
  <c r="V15" i="4"/>
  <c r="R33" i="4"/>
  <c r="K6" i="4"/>
  <c r="L6" i="4"/>
  <c r="C6" i="4"/>
  <c r="O6" i="4"/>
  <c r="V3" i="4"/>
  <c r="E3" i="4"/>
  <c r="Q3" i="4"/>
  <c r="F3" i="4"/>
  <c r="R3" i="4"/>
  <c r="I3" i="4"/>
  <c r="U3" i="4"/>
  <c r="N25" i="4"/>
  <c r="N19" i="4"/>
  <c r="N13" i="4"/>
  <c r="V11" i="4"/>
  <c r="N7" i="4"/>
  <c r="U11" i="4"/>
  <c r="G94" i="4" l="1"/>
  <c r="J94" i="4" s="1"/>
  <c r="I94" i="4"/>
  <c r="D78" i="4"/>
  <c r="V74" i="4"/>
  <c r="H8" i="4"/>
  <c r="H78" i="4"/>
  <c r="H26" i="4"/>
  <c r="L94" i="4"/>
  <c r="E94" i="4"/>
  <c r="P78" i="4"/>
  <c r="N74" i="4"/>
  <c r="N78" i="4"/>
  <c r="E70" i="4"/>
  <c r="I8" i="4"/>
  <c r="S62" i="4"/>
  <c r="G78" i="4"/>
  <c r="J78" i="4" s="1"/>
  <c r="F54" i="4"/>
  <c r="B90" i="4"/>
  <c r="G26" i="4"/>
  <c r="J26" i="4" s="1"/>
  <c r="L34" i="4"/>
  <c r="C29" i="4"/>
  <c r="D20" i="4"/>
  <c r="V90" i="4"/>
  <c r="C57" i="4"/>
  <c r="M89" i="4"/>
  <c r="D94" i="4"/>
  <c r="C78" i="4"/>
  <c r="U9" i="4"/>
  <c r="I45" i="4"/>
  <c r="K48" i="4"/>
  <c r="O16" i="4"/>
  <c r="F38" i="4"/>
  <c r="M78" i="4"/>
  <c r="T45" i="4"/>
  <c r="Q8" i="4"/>
  <c r="U78" i="4"/>
  <c r="K78" i="4"/>
  <c r="N81" i="4"/>
  <c r="K54" i="4"/>
  <c r="T54" i="4"/>
  <c r="N87" i="4"/>
  <c r="I90" i="4"/>
  <c r="R66" i="4"/>
  <c r="N66" i="4"/>
  <c r="S38" i="4"/>
  <c r="K34" i="4"/>
  <c r="Q78" i="4"/>
  <c r="U94" i="4"/>
  <c r="S94" i="4"/>
  <c r="T26" i="4"/>
  <c r="N29" i="4"/>
  <c r="O21" i="4"/>
  <c r="Q94" i="4"/>
  <c r="O78" i="4"/>
  <c r="V82" i="4"/>
  <c r="N8" i="4"/>
  <c r="I26" i="4"/>
  <c r="S34" i="4"/>
  <c r="F26" i="4"/>
  <c r="V26" i="4"/>
  <c r="R21" i="4"/>
  <c r="N90" i="4"/>
  <c r="O90" i="4"/>
  <c r="K89" i="4"/>
  <c r="P94" i="4"/>
  <c r="B78" i="4"/>
  <c r="M48" i="4"/>
  <c r="U92" i="4"/>
  <c r="I82" i="4"/>
  <c r="T78" i="4"/>
  <c r="F14" i="4"/>
  <c r="R54" i="4"/>
  <c r="L54" i="4"/>
  <c r="F90" i="4"/>
  <c r="E26" i="4"/>
  <c r="T38" i="4"/>
  <c r="Q34" i="4"/>
  <c r="B34" i="4"/>
  <c r="E90" i="4"/>
  <c r="P26" i="4"/>
  <c r="F21" i="4"/>
  <c r="K56" i="4"/>
  <c r="T4" i="4"/>
  <c r="V56" i="4"/>
  <c r="C87" i="4"/>
  <c r="C94" i="4"/>
  <c r="V78" i="4"/>
  <c r="F48" i="4"/>
  <c r="H16" i="4"/>
  <c r="N38" i="4"/>
  <c r="H92" i="4"/>
  <c r="U82" i="4"/>
  <c r="Q14" i="4"/>
  <c r="T81" i="4"/>
  <c r="U56" i="4"/>
  <c r="Q54" i="4"/>
  <c r="V54" i="4"/>
  <c r="F87" i="4"/>
  <c r="U90" i="4"/>
  <c r="S66" i="4"/>
  <c r="R42" i="4"/>
  <c r="B26" i="4"/>
  <c r="R38" i="4"/>
  <c r="C34" i="4"/>
  <c r="P34" i="4"/>
  <c r="M82" i="4"/>
  <c r="F94" i="4"/>
  <c r="S78" i="4"/>
  <c r="K94" i="4"/>
  <c r="H94" i="4"/>
  <c r="K26" i="4"/>
  <c r="C26" i="4"/>
  <c r="I58" i="4"/>
  <c r="F78" i="4"/>
  <c r="T82" i="4"/>
  <c r="D62" i="4"/>
  <c r="V94" i="4"/>
  <c r="B82" i="4"/>
  <c r="S26" i="4"/>
  <c r="F34" i="4"/>
  <c r="L82" i="4"/>
  <c r="R34" i="4"/>
  <c r="S17" i="4"/>
  <c r="I30" i="4"/>
  <c r="I78" i="4"/>
  <c r="R78" i="4"/>
  <c r="G48" i="4"/>
  <c r="J48" i="4" s="1"/>
  <c r="E65" i="4"/>
  <c r="M38" i="4"/>
  <c r="P38" i="4"/>
  <c r="S82" i="4"/>
  <c r="N14" i="4"/>
  <c r="O94" i="4"/>
  <c r="P48" i="4"/>
  <c r="N56" i="4"/>
  <c r="S54" i="4"/>
  <c r="T90" i="4"/>
  <c r="U26" i="4"/>
  <c r="V34" i="4"/>
  <c r="N94" i="4"/>
  <c r="E34" i="4"/>
  <c r="D17" i="4"/>
  <c r="L22" i="4"/>
  <c r="E56" i="4"/>
  <c r="F56" i="4"/>
  <c r="T94" i="4"/>
  <c r="U70" i="4"/>
  <c r="P9" i="4"/>
  <c r="V48" i="4"/>
  <c r="K65" i="4"/>
  <c r="L38" i="4"/>
  <c r="E82" i="4"/>
  <c r="B94" i="4"/>
  <c r="B81" i="4"/>
  <c r="C81" i="4"/>
  <c r="R56" i="4"/>
  <c r="H54" i="4"/>
  <c r="S87" i="4"/>
  <c r="U66" i="4"/>
  <c r="R26" i="4"/>
  <c r="C2" i="4"/>
  <c r="B2" i="4"/>
  <c r="N2" i="4"/>
  <c r="D2" i="4"/>
  <c r="O2" i="4"/>
  <c r="P2" i="4"/>
  <c r="H2" i="4"/>
  <c r="D12" i="4"/>
  <c r="H74" i="4"/>
  <c r="K29" i="4"/>
  <c r="T58" i="4"/>
  <c r="L12" i="4"/>
  <c r="O74" i="4"/>
  <c r="B92" i="4"/>
  <c r="S45" i="4"/>
  <c r="U8" i="4"/>
  <c r="H17" i="4"/>
  <c r="G58" i="4"/>
  <c r="J58" i="4" s="1"/>
  <c r="E21" i="4"/>
  <c r="G4" i="4"/>
  <c r="J4" i="4" s="1"/>
  <c r="I41" i="4"/>
  <c r="S9" i="4"/>
  <c r="U65" i="4"/>
  <c r="L65" i="4"/>
  <c r="S10" i="4"/>
  <c r="K12" i="4"/>
  <c r="C74" i="4"/>
  <c r="P45" i="4"/>
  <c r="B8" i="4"/>
  <c r="O58" i="4"/>
  <c r="U69" i="4"/>
  <c r="T64" i="4"/>
  <c r="F69" i="4"/>
  <c r="H45" i="4"/>
  <c r="F12" i="4"/>
  <c r="U45" i="4"/>
  <c r="G45" i="4"/>
  <c r="J45" i="4" s="1"/>
  <c r="R65" i="4"/>
  <c r="G8" i="4"/>
  <c r="J8" i="4" s="1"/>
  <c r="V17" i="4"/>
  <c r="G64" i="4"/>
  <c r="J64" i="4" s="1"/>
  <c r="C22" i="4"/>
  <c r="V21" i="4"/>
  <c r="F30" i="4"/>
  <c r="M69" i="4"/>
  <c r="V41" i="4"/>
  <c r="H49" i="4"/>
  <c r="E12" i="4"/>
  <c r="L92" i="4"/>
  <c r="R8" i="4"/>
  <c r="P8" i="4"/>
  <c r="U17" i="4"/>
  <c r="Q64" i="4"/>
  <c r="O22" i="4"/>
  <c r="D49" i="4"/>
  <c r="G21" i="4"/>
  <c r="J21" i="4" s="1"/>
  <c r="O30" i="4"/>
  <c r="R4" i="4"/>
  <c r="H21" i="4"/>
  <c r="L44" i="4"/>
  <c r="I9" i="4"/>
  <c r="O65" i="4"/>
  <c r="E37" i="4"/>
  <c r="I10" i="4"/>
  <c r="C12" i="4"/>
  <c r="L74" i="4"/>
  <c r="K92" i="4"/>
  <c r="R45" i="4"/>
  <c r="M8" i="4"/>
  <c r="D8" i="4"/>
  <c r="H12" i="4"/>
  <c r="M45" i="4"/>
  <c r="G12" i="4"/>
  <c r="J12" i="4" s="1"/>
  <c r="K45" i="4"/>
  <c r="T30" i="4"/>
  <c r="T8" i="4"/>
  <c r="D4" i="4"/>
  <c r="L45" i="4"/>
  <c r="D64" i="4"/>
  <c r="T22" i="4"/>
  <c r="N49" i="4"/>
  <c r="P21" i="4"/>
  <c r="B30" i="4"/>
  <c r="O4" i="4"/>
  <c r="O69" i="4"/>
  <c r="F22" i="4"/>
  <c r="K44" i="4"/>
  <c r="R9" i="4"/>
  <c r="K9" i="4"/>
  <c r="I65" i="4"/>
  <c r="E10" i="4"/>
  <c r="V12" i="4"/>
  <c r="K74" i="4"/>
  <c r="V92" i="4"/>
  <c r="L8" i="4"/>
  <c r="O8" i="4"/>
  <c r="B74" i="4"/>
  <c r="S8" i="4"/>
  <c r="N21" i="4"/>
  <c r="K4" i="4"/>
  <c r="S44" i="4"/>
  <c r="V44" i="4"/>
  <c r="D65" i="4"/>
  <c r="F9" i="4"/>
  <c r="T37" i="4"/>
  <c r="G65" i="4"/>
  <c r="J65" i="4" s="1"/>
  <c r="L10" i="4"/>
  <c r="I92" i="4"/>
  <c r="Q65" i="4"/>
  <c r="K8" i="4"/>
  <c r="Q2" i="4"/>
  <c r="V2" i="4"/>
  <c r="M2" i="4"/>
  <c r="F2" i="4"/>
  <c r="R2" i="4"/>
  <c r="E2" i="4"/>
  <c r="G2" i="4"/>
  <c r="U2" i="4" s="1"/>
  <c r="L2" i="4"/>
  <c r="I2" i="4"/>
  <c r="Q80" i="4"/>
  <c r="H80" i="4"/>
  <c r="O80" i="4"/>
  <c r="S80" i="4"/>
  <c r="U80" i="4"/>
  <c r="R80" i="4"/>
  <c r="T80" i="4"/>
  <c r="G80" i="4"/>
  <c r="J80" i="4" s="1"/>
  <c r="I80" i="4"/>
  <c r="K80" i="4"/>
  <c r="C80" i="4"/>
  <c r="D80" i="4"/>
  <c r="E80" i="4"/>
  <c r="F80" i="4"/>
  <c r="P80" i="4"/>
  <c r="V80" i="4"/>
  <c r="L80" i="4"/>
  <c r="B80" i="4"/>
  <c r="V5" i="4"/>
  <c r="V88" i="4"/>
  <c r="N62" i="4"/>
  <c r="O70" i="4"/>
  <c r="I88" i="4"/>
  <c r="R62" i="4"/>
  <c r="O62" i="4"/>
  <c r="K62" i="4"/>
  <c r="C62" i="4"/>
  <c r="M62" i="4"/>
  <c r="U62" i="4"/>
  <c r="T62" i="4"/>
  <c r="F62" i="4"/>
  <c r="E62" i="4"/>
  <c r="P62" i="4"/>
  <c r="I62" i="4"/>
  <c r="M80" i="4"/>
  <c r="U88" i="4"/>
  <c r="V62" i="4"/>
  <c r="C70" i="4"/>
  <c r="Q70" i="4"/>
  <c r="D70" i="4"/>
  <c r="S70" i="4"/>
  <c r="G70" i="4"/>
  <c r="J70" i="4" s="1"/>
  <c r="V70" i="4"/>
  <c r="B70" i="4"/>
  <c r="P70" i="4"/>
  <c r="T70" i="4"/>
  <c r="K70" i="4"/>
  <c r="L70" i="4"/>
  <c r="F70" i="4"/>
  <c r="I70" i="4"/>
  <c r="O93" i="4"/>
  <c r="I93" i="4"/>
  <c r="M93" i="4"/>
  <c r="N93" i="4"/>
  <c r="R93" i="4"/>
  <c r="C93" i="4"/>
  <c r="E93" i="4"/>
  <c r="S93" i="4"/>
  <c r="U93" i="4"/>
  <c r="T93" i="4"/>
  <c r="L93" i="4"/>
  <c r="Q93" i="4"/>
  <c r="V93" i="4"/>
  <c r="F93" i="4"/>
  <c r="G93" i="4"/>
  <c r="J93" i="4" s="1"/>
  <c r="H93" i="4"/>
  <c r="B93" i="4"/>
  <c r="K93" i="4"/>
  <c r="P93" i="4"/>
  <c r="D52" i="4"/>
  <c r="S52" i="4"/>
  <c r="L52" i="4"/>
  <c r="M52" i="4"/>
  <c r="O52" i="4"/>
  <c r="R52" i="4"/>
  <c r="T52" i="4"/>
  <c r="V52" i="4"/>
  <c r="H52" i="4"/>
  <c r="N52" i="4"/>
  <c r="P52" i="4"/>
  <c r="C52" i="4"/>
  <c r="E52" i="4"/>
  <c r="F52" i="4"/>
  <c r="B52" i="4"/>
  <c r="G52" i="4"/>
  <c r="J52" i="4" s="1"/>
  <c r="Q52" i="4"/>
  <c r="I52" i="4"/>
  <c r="U52" i="4"/>
  <c r="N70" i="4"/>
  <c r="Q62" i="4"/>
  <c r="B88" i="4"/>
  <c r="N88" i="4"/>
  <c r="L88" i="4"/>
  <c r="K88" i="4"/>
  <c r="M88" i="4"/>
  <c r="O88" i="4"/>
  <c r="P88" i="4"/>
  <c r="F88" i="4"/>
  <c r="C88" i="4"/>
  <c r="R88" i="4"/>
  <c r="D88" i="4"/>
  <c r="E88" i="4"/>
  <c r="Q88" i="4"/>
  <c r="S88" i="4"/>
  <c r="T88" i="4"/>
  <c r="L36" i="4"/>
  <c r="O36" i="4"/>
  <c r="B36" i="4"/>
  <c r="P36" i="4"/>
  <c r="D36" i="4"/>
  <c r="R36" i="4"/>
  <c r="C36" i="4"/>
  <c r="U36" i="4"/>
  <c r="E36" i="4"/>
  <c r="V36" i="4"/>
  <c r="F36" i="4"/>
  <c r="N36" i="4"/>
  <c r="Q36" i="4"/>
  <c r="S36" i="4"/>
  <c r="H36" i="4"/>
  <c r="I36" i="4"/>
  <c r="K36" i="4"/>
  <c r="M36" i="4"/>
  <c r="T36" i="4"/>
  <c r="G36" i="4"/>
  <c r="J36" i="4" s="1"/>
  <c r="I5" i="4"/>
  <c r="C5" i="4"/>
  <c r="Q5" i="4"/>
  <c r="F5" i="4"/>
  <c r="T5" i="4"/>
  <c r="K5" i="4"/>
  <c r="L5" i="4"/>
  <c r="N5" i="4"/>
  <c r="B5" i="4"/>
  <c r="D5" i="4"/>
  <c r="E5" i="4"/>
  <c r="P5" i="4"/>
  <c r="S5" i="4"/>
  <c r="H5" i="4"/>
  <c r="M5" i="4"/>
  <c r="O5" i="4"/>
  <c r="R5" i="4"/>
  <c r="G5" i="4"/>
  <c r="J5" i="4" s="1"/>
  <c r="U5" i="4"/>
  <c r="B72" i="4"/>
  <c r="O72" i="4"/>
  <c r="N72" i="4"/>
  <c r="D72" i="4"/>
  <c r="R72" i="4"/>
  <c r="S72" i="4"/>
  <c r="E72" i="4"/>
  <c r="U72" i="4"/>
  <c r="Q72" i="4"/>
  <c r="T72" i="4"/>
  <c r="K72" i="4"/>
  <c r="L72" i="4"/>
  <c r="M72" i="4"/>
  <c r="C72" i="4"/>
  <c r="F72" i="4"/>
  <c r="V72" i="4"/>
  <c r="H72" i="4"/>
  <c r="I72" i="4"/>
  <c r="P72" i="4"/>
  <c r="G72" i="4"/>
  <c r="J72" i="4" s="1"/>
  <c r="M70" i="4"/>
  <c r="G88" i="4"/>
  <c r="J88" i="4" s="1"/>
  <c r="D89" i="4"/>
  <c r="R89" i="4"/>
  <c r="E89" i="4"/>
  <c r="Q89" i="4"/>
  <c r="U89" i="4"/>
  <c r="P89" i="4"/>
  <c r="S89" i="4"/>
  <c r="C89" i="4"/>
  <c r="G89" i="4"/>
  <c r="J89" i="4" s="1"/>
  <c r="N89" i="4"/>
  <c r="B89" i="4"/>
  <c r="O89" i="4"/>
  <c r="F89" i="4"/>
  <c r="U14" i="4"/>
  <c r="E14" i="4"/>
  <c r="T14" i="4"/>
  <c r="S14" i="4"/>
  <c r="B14" i="4"/>
  <c r="G14" i="4"/>
  <c r="J14" i="4" s="1"/>
  <c r="I14" i="4"/>
  <c r="C14" i="4"/>
  <c r="O14" i="4"/>
  <c r="L14" i="4"/>
  <c r="D14" i="4"/>
  <c r="R14" i="4"/>
  <c r="I20" i="4"/>
  <c r="K20" i="4"/>
  <c r="M20" i="4"/>
  <c r="R20" i="4"/>
  <c r="F20" i="4"/>
  <c r="G20" i="4"/>
  <c r="J20" i="4" s="1"/>
  <c r="H20" i="4"/>
  <c r="N20" i="4"/>
  <c r="B20" i="4"/>
  <c r="E20" i="4"/>
  <c r="T20" i="4"/>
  <c r="U20" i="4"/>
  <c r="V20" i="4"/>
  <c r="P20" i="4"/>
  <c r="S20" i="4"/>
  <c r="Q20" i="4"/>
  <c r="F49" i="4"/>
  <c r="M49" i="4"/>
  <c r="P49" i="4"/>
  <c r="R49" i="4"/>
  <c r="V49" i="4"/>
  <c r="Q49" i="4"/>
  <c r="U49" i="4"/>
  <c r="L49" i="4"/>
  <c r="G49" i="4"/>
  <c r="J49" i="4" s="1"/>
  <c r="B49" i="4"/>
  <c r="O49" i="4"/>
  <c r="M16" i="4"/>
  <c r="U16" i="4"/>
  <c r="V16" i="4"/>
  <c r="R16" i="4"/>
  <c r="P16" i="4"/>
  <c r="D16" i="4"/>
  <c r="E16" i="4"/>
  <c r="B16" i="4"/>
  <c r="F16" i="4"/>
  <c r="T49" i="4"/>
  <c r="S16" i="4"/>
  <c r="M37" i="4"/>
  <c r="B45" i="4"/>
  <c r="D45" i="4"/>
  <c r="N45" i="4"/>
  <c r="C45" i="4"/>
  <c r="Q45" i="4"/>
  <c r="V45" i="4"/>
  <c r="E69" i="4"/>
  <c r="C69" i="4"/>
  <c r="K69" i="4"/>
  <c r="L69" i="4"/>
  <c r="B69" i="4"/>
  <c r="T69" i="4"/>
  <c r="I69" i="4"/>
  <c r="N69" i="4"/>
  <c r="R69" i="4"/>
  <c r="D69" i="4"/>
  <c r="P69" i="4"/>
  <c r="S69" i="4"/>
  <c r="Q69" i="4"/>
  <c r="P12" i="4"/>
  <c r="T12" i="4"/>
  <c r="S12" i="4"/>
  <c r="U12" i="4"/>
  <c r="Q12" i="4"/>
  <c r="I12" i="4"/>
  <c r="N12" i="4"/>
  <c r="M12" i="4"/>
  <c r="B12" i="4"/>
  <c r="E49" i="4"/>
  <c r="G16" i="4"/>
  <c r="J16" i="4" s="1"/>
  <c r="F45" i="4"/>
  <c r="Q16" i="4"/>
  <c r="D41" i="4"/>
  <c r="R41" i="4"/>
  <c r="T41" i="4"/>
  <c r="C41" i="4"/>
  <c r="F41" i="4"/>
  <c r="Q41" i="4"/>
  <c r="L41" i="4"/>
  <c r="M41" i="4"/>
  <c r="N41" i="4"/>
  <c r="K41" i="4"/>
  <c r="O41" i="4"/>
  <c r="P41" i="4"/>
  <c r="E41" i="4"/>
  <c r="G41" i="4"/>
  <c r="J41" i="4" s="1"/>
  <c r="P65" i="4"/>
  <c r="C65" i="4"/>
  <c r="B65" i="4"/>
  <c r="M65" i="4"/>
  <c r="T65" i="4"/>
  <c r="S49" i="4"/>
  <c r="C37" i="4"/>
  <c r="P37" i="4"/>
  <c r="G37" i="4"/>
  <c r="J37" i="4" s="1"/>
  <c r="B37" i="4"/>
  <c r="I37" i="4"/>
  <c r="Q37" i="4"/>
  <c r="N37" i="4"/>
  <c r="L37" i="4"/>
  <c r="R37" i="4"/>
  <c r="O37" i="4"/>
  <c r="N57" i="4"/>
  <c r="L57" i="4"/>
  <c r="Q57" i="4"/>
  <c r="U57" i="4"/>
  <c r="K57" i="4"/>
  <c r="M57" i="4"/>
  <c r="D57" i="4"/>
  <c r="B57" i="4"/>
  <c r="O57" i="4"/>
  <c r="I57" i="4"/>
  <c r="F57" i="4"/>
  <c r="T57" i="4"/>
  <c r="V57" i="4"/>
  <c r="G44" i="4"/>
  <c r="J44" i="4" s="1"/>
  <c r="N9" i="4"/>
  <c r="C10" i="4"/>
  <c r="E74" i="4"/>
  <c r="R74" i="4"/>
  <c r="U74" i="4"/>
  <c r="P74" i="4"/>
  <c r="S74" i="4"/>
  <c r="M74" i="4"/>
  <c r="Q74" i="4"/>
  <c r="T74" i="4"/>
  <c r="G74" i="4"/>
  <c r="J74" i="4" s="1"/>
  <c r="D74" i="4"/>
  <c r="F74" i="4"/>
  <c r="E33" i="4"/>
  <c r="T33" i="4"/>
  <c r="D33" i="4"/>
  <c r="U33" i="4"/>
  <c r="G33" i="4"/>
  <c r="J33" i="4" s="1"/>
  <c r="V33" i="4"/>
  <c r="I33" i="4"/>
  <c r="M33" i="4"/>
  <c r="N33" i="4"/>
  <c r="O33" i="4"/>
  <c r="C33" i="4"/>
  <c r="H33" i="4"/>
  <c r="K33" i="4"/>
  <c r="B33" i="4"/>
  <c r="P33" i="4"/>
  <c r="Q33" i="4"/>
  <c r="S33" i="4"/>
  <c r="L33" i="4"/>
  <c r="V8" i="4"/>
  <c r="E8" i="4"/>
  <c r="F8" i="4"/>
  <c r="D92" i="4"/>
  <c r="O92" i="4"/>
  <c r="R92" i="4"/>
  <c r="P92" i="4"/>
  <c r="S92" i="4"/>
  <c r="M92" i="4"/>
  <c r="Q92" i="4"/>
  <c r="T92" i="4"/>
  <c r="C92" i="4"/>
  <c r="F92" i="4"/>
  <c r="G92" i="4"/>
  <c r="J92" i="4" s="1"/>
  <c r="E92" i="4"/>
  <c r="M58" i="4"/>
  <c r="L58" i="4"/>
  <c r="Q58" i="4"/>
  <c r="V58" i="4"/>
  <c r="B58" i="4"/>
  <c r="N58" i="4"/>
  <c r="R58" i="4"/>
  <c r="P58" i="4"/>
  <c r="C58" i="4"/>
  <c r="D58" i="4"/>
  <c r="E58" i="4"/>
  <c r="F58" i="4"/>
  <c r="H58" i="4"/>
  <c r="S58" i="4"/>
  <c r="F29" i="4"/>
  <c r="R29" i="4"/>
  <c r="S29" i="4"/>
  <c r="D29" i="4"/>
  <c r="U29" i="4"/>
  <c r="H29" i="4"/>
  <c r="I29" i="4"/>
  <c r="L29" i="4"/>
  <c r="M29" i="4"/>
  <c r="B29" i="4"/>
  <c r="O29" i="4"/>
  <c r="P29" i="4"/>
  <c r="T29" i="4"/>
  <c r="E29" i="4"/>
  <c r="G29" i="4"/>
  <c r="J29" i="4" s="1"/>
  <c r="E4" i="4"/>
  <c r="I4" i="4"/>
  <c r="L4" i="4"/>
  <c r="M4" i="4"/>
  <c r="Q4" i="4"/>
  <c r="P4" i="4"/>
  <c r="U4" i="4"/>
  <c r="V4" i="4"/>
  <c r="B4" i="4"/>
  <c r="F4" i="4"/>
  <c r="H44" i="4"/>
  <c r="H9" i="4"/>
  <c r="V10" i="4"/>
  <c r="T10" i="4"/>
  <c r="R64" i="4"/>
  <c r="F64" i="4"/>
  <c r="L64" i="4"/>
  <c r="H64" i="4"/>
  <c r="K64" i="4"/>
  <c r="M64" i="4"/>
  <c r="B64" i="4"/>
  <c r="C64" i="4"/>
  <c r="P64" i="4"/>
  <c r="S64" i="4"/>
  <c r="V64" i="4"/>
  <c r="E64" i="4"/>
  <c r="N64" i="4"/>
  <c r="O64" i="4"/>
  <c r="D30" i="4"/>
  <c r="S30" i="4"/>
  <c r="U30" i="4"/>
  <c r="P30" i="4"/>
  <c r="Q30" i="4"/>
  <c r="R30" i="4"/>
  <c r="G30" i="4"/>
  <c r="J30" i="4" s="1"/>
  <c r="H30" i="4"/>
  <c r="K30" i="4"/>
  <c r="V30" i="4"/>
  <c r="C30" i="4"/>
  <c r="D21" i="4"/>
  <c r="L21" i="4"/>
  <c r="S21" i="4"/>
  <c r="T21" i="4"/>
  <c r="U21" i="4"/>
  <c r="C21" i="4"/>
  <c r="K21" i="4"/>
  <c r="I21" i="4"/>
  <c r="M21" i="4"/>
  <c r="Q29" i="4"/>
  <c r="N4" i="4"/>
  <c r="U10" i="4"/>
  <c r="N60" i="4"/>
  <c r="B60" i="4"/>
  <c r="P60" i="4"/>
  <c r="E60" i="4"/>
  <c r="S60" i="4"/>
  <c r="K60" i="4"/>
  <c r="L60" i="4"/>
  <c r="M60" i="4"/>
  <c r="T60" i="4"/>
  <c r="U60" i="4"/>
  <c r="I60" i="4"/>
  <c r="O60" i="4"/>
  <c r="Q60" i="4"/>
  <c r="H60" i="4"/>
  <c r="R60" i="4"/>
  <c r="V60" i="4"/>
  <c r="C60" i="4"/>
  <c r="D60" i="4"/>
  <c r="F60" i="4"/>
  <c r="G60" i="4"/>
  <c r="J60" i="4" s="1"/>
  <c r="B22" i="4"/>
  <c r="K22" i="4"/>
  <c r="N22" i="4"/>
  <c r="P22" i="4"/>
  <c r="Q22" i="4"/>
  <c r="U22" i="4"/>
  <c r="V22" i="4"/>
  <c r="K17" i="4"/>
  <c r="B17" i="4"/>
  <c r="C17" i="4"/>
  <c r="G17" i="4"/>
  <c r="J17" i="4" s="1"/>
  <c r="E17" i="4"/>
  <c r="P17" i="4"/>
  <c r="Q17" i="4"/>
  <c r="R17" i="4"/>
  <c r="L17" i="4"/>
  <c r="M17" i="4"/>
  <c r="N17" i="4"/>
  <c r="O17" i="4"/>
  <c r="C44" i="4"/>
  <c r="B44" i="4"/>
  <c r="F44" i="4"/>
  <c r="I44" i="4"/>
  <c r="M44" i="4"/>
  <c r="E44" i="4"/>
  <c r="N44" i="4"/>
  <c r="T44" i="4"/>
  <c r="D10" i="4"/>
  <c r="B10" i="4"/>
  <c r="M10" i="4"/>
  <c r="N10" i="4"/>
  <c r="D9" i="4"/>
  <c r="B9" i="4"/>
  <c r="E96" i="4"/>
  <c r="R96" i="4"/>
  <c r="M96" i="4"/>
  <c r="O96" i="4"/>
  <c r="L96" i="4"/>
  <c r="N96" i="4"/>
  <c r="G96" i="4"/>
  <c r="J96" i="4" s="1"/>
  <c r="I96" i="4"/>
  <c r="H96" i="4"/>
  <c r="B96" i="4"/>
  <c r="C96" i="4"/>
  <c r="D96" i="4"/>
  <c r="F96" i="4"/>
  <c r="T96" i="4"/>
  <c r="U96" i="4"/>
  <c r="S96" i="4"/>
  <c r="K96" i="4"/>
  <c r="P96" i="4"/>
  <c r="Q96" i="4"/>
  <c r="T2" i="4" l="1"/>
  <c r="J2" i="4"/>
  <c r="K2" i="4"/>
  <c r="S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C1B62753-218F-4E3D-B6EA-80571797B22C}">
      <text>
        <r>
          <rPr>
            <b/>
            <sz val="9"/>
            <color indexed="81"/>
            <rFont val="Tahoma"/>
            <family val="2"/>
          </rPr>
          <t>Author:</t>
        </r>
        <r>
          <rPr>
            <sz val="9"/>
            <color indexed="81"/>
            <rFont val="Tahoma"/>
            <family val="2"/>
          </rPr>
          <t xml:space="preserve">
Must be a unique alphanumeriic ID for each claim. Feeds into ASIC IDR Report</t>
        </r>
      </text>
    </comment>
    <comment ref="B1" authorId="0" shapeId="0" xr:uid="{5AD8DB35-33C5-465B-84DD-6CA87784ECCA}">
      <text>
        <r>
          <rPr>
            <b/>
            <sz val="9"/>
            <color indexed="81"/>
            <rFont val="Tahoma"/>
            <family val="2"/>
          </rPr>
          <t>Author:</t>
        </r>
        <r>
          <rPr>
            <sz val="9"/>
            <color indexed="81"/>
            <rFont val="Tahoma"/>
            <family val="2"/>
          </rPr>
          <t xml:space="preserve">
Free form cell, Information does not go to ASIC.</t>
        </r>
      </text>
    </comment>
    <comment ref="C1" authorId="0" shapeId="0" xr:uid="{923E595B-CFD5-45EC-AF37-0D2EE23E14B9}">
      <text>
        <r>
          <rPr>
            <b/>
            <sz val="9"/>
            <color indexed="81"/>
            <rFont val="Tahoma"/>
            <family val="2"/>
          </rPr>
          <t>Author:</t>
        </r>
        <r>
          <rPr>
            <sz val="9"/>
            <color indexed="81"/>
            <rFont val="Tahoma"/>
            <family val="2"/>
          </rPr>
          <t xml:space="preserve">
Feeds into ASIC IDR Report. Enter date xx/xx/xx</t>
        </r>
      </text>
    </comment>
    <comment ref="D1" authorId="0" shapeId="0" xr:uid="{03625C6B-6FEF-46F5-B38D-9C4F73480725}">
      <text>
        <r>
          <rPr>
            <b/>
            <sz val="9"/>
            <color indexed="81"/>
            <rFont val="Tahoma"/>
            <family val="2"/>
          </rPr>
          <t>Author:</t>
        </r>
        <r>
          <rPr>
            <sz val="9"/>
            <color indexed="81"/>
            <rFont val="Tahoma"/>
            <family val="2"/>
          </rPr>
          <t xml:space="preserve">
Feeds into ASIC IDR Report. Enter date XX/XX/XX</t>
        </r>
      </text>
    </comment>
    <comment ref="E1" authorId="0" shapeId="0" xr:uid="{2B639EF9-1BF3-4BC9-BFDD-6C8F3B4511C6}">
      <text>
        <r>
          <rPr>
            <b/>
            <sz val="9"/>
            <color indexed="81"/>
            <rFont val="Tahoma"/>
            <family val="2"/>
          </rPr>
          <t>Author:</t>
        </r>
        <r>
          <rPr>
            <sz val="9"/>
            <color indexed="81"/>
            <rFont val="Tahoma"/>
            <family val="2"/>
          </rPr>
          <t xml:space="preserve">
Free form cell - name of  Brand/Fund involved. If no Brand or Fund - leave blank. Feeds into ASIC IDR Report</t>
        </r>
      </text>
    </comment>
    <comment ref="F1" authorId="0" shapeId="0" xr:uid="{84784224-8F5F-4FC9-8C6E-FE2DB061FC44}">
      <text>
        <r>
          <rPr>
            <b/>
            <sz val="9"/>
            <color indexed="81"/>
            <rFont val="Tahoma"/>
            <family val="2"/>
          </rPr>
          <t>Author:</t>
        </r>
        <r>
          <rPr>
            <sz val="9"/>
            <color indexed="81"/>
            <rFont val="Tahoma"/>
            <family val="2"/>
          </rPr>
          <t xml:space="preserve">
Free form cell. Information does not go to ASIC.</t>
        </r>
      </text>
    </comment>
    <comment ref="G1" authorId="0" shapeId="0" xr:uid="{7FEA28B9-C58C-4491-8E7C-75D95A6FD9B7}">
      <text>
        <r>
          <rPr>
            <b/>
            <sz val="9"/>
            <color indexed="81"/>
            <rFont val="Tahoma"/>
            <family val="2"/>
          </rPr>
          <t>Author:</t>
        </r>
        <r>
          <rPr>
            <sz val="9"/>
            <color indexed="81"/>
            <rFont val="Tahoma"/>
            <family val="2"/>
          </rPr>
          <t xml:space="preserve">
Information does not go to ASIC.</t>
        </r>
      </text>
    </comment>
    <comment ref="H1" authorId="0" shapeId="0" xr:uid="{35024B70-BC2F-465C-82F2-703C44215ADB}">
      <text>
        <r>
          <rPr>
            <b/>
            <sz val="9"/>
            <color indexed="81"/>
            <rFont val="Tahoma"/>
            <family val="2"/>
          </rPr>
          <t>Author:</t>
        </r>
        <r>
          <rPr>
            <sz val="9"/>
            <color indexed="81"/>
            <rFont val="Tahoma"/>
            <family val="2"/>
          </rPr>
          <t xml:space="preserve">
Free form cell. Information does not go to ASIC.</t>
        </r>
      </text>
    </comment>
    <comment ref="I1" authorId="0" shapeId="0" xr:uid="{E4DF154F-E2A9-46E3-AF70-608A46268011}">
      <text>
        <r>
          <rPr>
            <b/>
            <sz val="9"/>
            <color indexed="81"/>
            <rFont val="Tahoma"/>
            <family val="2"/>
          </rPr>
          <t>Author:</t>
        </r>
        <r>
          <rPr>
            <sz val="9"/>
            <color indexed="81"/>
            <rFont val="Tahoma"/>
            <family val="2"/>
          </rPr>
          <t xml:space="preserve">
Used for Reporting to Code Compliance Committees, Information does not go to ASIC.</t>
        </r>
      </text>
    </comment>
    <comment ref="J1" authorId="0" shapeId="0" xr:uid="{A0B125EC-D256-4805-98E3-1FFEF19C0EAE}">
      <text>
        <r>
          <rPr>
            <b/>
            <sz val="9"/>
            <color indexed="81"/>
            <rFont val="Tahoma"/>
            <family val="2"/>
          </rPr>
          <t>Author:</t>
        </r>
        <r>
          <rPr>
            <sz val="9"/>
            <color indexed="81"/>
            <rFont val="Tahoma"/>
            <family val="2"/>
          </rPr>
          <t xml:space="preserve">
Feeds into ASIC IDR Report.</t>
        </r>
      </text>
    </comment>
    <comment ref="K1" authorId="0" shapeId="0" xr:uid="{8923E36D-43FC-458C-817F-A335109E6910}">
      <text>
        <r>
          <rPr>
            <b/>
            <sz val="9"/>
            <color indexed="81"/>
            <rFont val="Tahoma"/>
            <family val="2"/>
          </rPr>
          <t>Author:</t>
        </r>
        <r>
          <rPr>
            <sz val="9"/>
            <color indexed="81"/>
            <rFont val="Tahoma"/>
            <family val="2"/>
          </rPr>
          <t xml:space="preserve">
Only complete if complainant is an Individual or Couple.  Feeds into ASIC IDR Report</t>
        </r>
      </text>
    </comment>
    <comment ref="L1" authorId="0" shapeId="0" xr:uid="{41771D90-A727-4CDA-ABDA-B72C676C11FE}">
      <text>
        <r>
          <rPr>
            <b/>
            <sz val="9"/>
            <color indexed="81"/>
            <rFont val="Tahoma"/>
            <family val="2"/>
          </rPr>
          <t>Author:</t>
        </r>
        <r>
          <rPr>
            <sz val="9"/>
            <color indexed="81"/>
            <rFont val="Tahoma"/>
            <family val="2"/>
          </rPr>
          <t xml:space="preserve">
Only complete if claimant is an individual.  Feeds into ASIC IDR Report</t>
        </r>
      </text>
    </comment>
    <comment ref="M1" authorId="0" shapeId="0" xr:uid="{41BAD169-A455-4532-9FAE-12E879009568}">
      <text>
        <r>
          <rPr>
            <b/>
            <sz val="9"/>
            <color indexed="81"/>
            <rFont val="Tahoma"/>
            <family val="2"/>
          </rPr>
          <t>Author:</t>
        </r>
        <r>
          <rPr>
            <sz val="9"/>
            <color indexed="81"/>
            <rFont val="Tahoma"/>
            <family val="2"/>
          </rPr>
          <t xml:space="preserve">
Feeds into ASIC IDR Report.</t>
        </r>
      </text>
    </comment>
    <comment ref="N1" authorId="0" shapeId="0" xr:uid="{398AFB31-FB2A-4BF7-8980-C0422B9EE1D4}">
      <text>
        <r>
          <rPr>
            <b/>
            <sz val="9"/>
            <color indexed="81"/>
            <rFont val="Tahoma"/>
            <family val="2"/>
          </rPr>
          <t>Author:</t>
        </r>
        <r>
          <rPr>
            <sz val="9"/>
            <color indexed="81"/>
            <rFont val="Tahoma"/>
            <family val="2"/>
          </rPr>
          <t xml:space="preserve">
Feeds into ASIC IDR Report.</t>
        </r>
      </text>
    </comment>
    <comment ref="O1" authorId="0" shapeId="0" xr:uid="{6F19FDE8-7D07-47E2-BE9F-1D0F401AF3B1}">
      <text>
        <r>
          <rPr>
            <b/>
            <sz val="9"/>
            <color indexed="81"/>
            <rFont val="Tahoma"/>
            <family val="2"/>
          </rPr>
          <t>Author:</t>
        </r>
        <r>
          <rPr>
            <sz val="9"/>
            <color indexed="81"/>
            <rFont val="Tahoma"/>
            <family val="2"/>
          </rPr>
          <t xml:space="preserve">
Feeds into ASIC IDR Report. Select from Drop Down List</t>
        </r>
      </text>
    </comment>
    <comment ref="P1" authorId="0" shapeId="0" xr:uid="{1BED0F8C-3689-4AC2-9821-F21D8B4B7BC2}">
      <text>
        <r>
          <rPr>
            <b/>
            <sz val="9"/>
            <color indexed="81"/>
            <rFont val="Tahoma"/>
            <family val="2"/>
          </rPr>
          <t>Author:</t>
        </r>
        <r>
          <rPr>
            <sz val="9"/>
            <color indexed="81"/>
            <rFont val="Tahoma"/>
            <family val="2"/>
          </rPr>
          <t xml:space="preserve">
Feeds into ASIC IDR Report. Select from Drop Down List.</t>
        </r>
      </text>
    </comment>
    <comment ref="Q1" authorId="0" shapeId="0" xr:uid="{2006D335-AD39-471A-BCBE-8CC40CD3E9F2}">
      <text>
        <r>
          <rPr>
            <b/>
            <sz val="9"/>
            <color indexed="81"/>
            <rFont val="Tahoma"/>
            <family val="2"/>
          </rPr>
          <t>Author:</t>
        </r>
        <r>
          <rPr>
            <sz val="9"/>
            <color indexed="81"/>
            <rFont val="Tahoma"/>
            <family val="2"/>
          </rPr>
          <t xml:space="preserve">
Feeds into AIS IDR Report.  Select from Drop Down List.</t>
        </r>
      </text>
    </comment>
    <comment ref="R1" authorId="0" shapeId="0" xr:uid="{C4983C0A-DF5A-4533-9B77-15BA73C7F66D}">
      <text>
        <r>
          <rPr>
            <b/>
            <sz val="9"/>
            <color indexed="81"/>
            <rFont val="Tahoma"/>
            <family val="2"/>
          </rPr>
          <t>Author:</t>
        </r>
        <r>
          <rPr>
            <sz val="9"/>
            <color indexed="81"/>
            <rFont val="Tahoma"/>
            <family val="2"/>
          </rPr>
          <t xml:space="preserve">
Feeds into ASIC IDR Report.  Selecet from Drop Down List</t>
        </r>
      </text>
    </comment>
    <comment ref="S1" authorId="0" shapeId="0" xr:uid="{DD1C6585-4CEB-4FF3-A770-22F7B75D6323}">
      <text>
        <r>
          <rPr>
            <b/>
            <sz val="9"/>
            <color indexed="81"/>
            <rFont val="Tahoma"/>
            <family val="2"/>
          </rPr>
          <t>Author:</t>
        </r>
        <r>
          <rPr>
            <sz val="9"/>
            <color indexed="81"/>
            <rFont val="Tahoma"/>
            <family val="2"/>
          </rPr>
          <t xml:space="preserve">
Feeds into ASIC IDR Report.  Select from Drop Down List.</t>
        </r>
      </text>
    </comment>
    <comment ref="T1" authorId="0" shapeId="0" xr:uid="{3A769D94-967C-439F-8A14-B98BEB813E06}">
      <text>
        <r>
          <rPr>
            <b/>
            <sz val="9"/>
            <color indexed="81"/>
            <rFont val="Tahoma"/>
            <family val="2"/>
          </rPr>
          <t>Author:</t>
        </r>
        <r>
          <rPr>
            <sz val="9"/>
            <color indexed="81"/>
            <rFont val="Tahoma"/>
            <family val="2"/>
          </rPr>
          <t xml:space="preserve">
Only complete if multiple causes for complaint.</t>
        </r>
      </text>
    </comment>
    <comment ref="U1" authorId="0" shapeId="0" xr:uid="{7D3455C1-9515-4DED-9BEE-FBB873F06539}">
      <text>
        <r>
          <rPr>
            <b/>
            <sz val="9"/>
            <color indexed="81"/>
            <rFont val="Tahoma"/>
            <family val="2"/>
          </rPr>
          <t>Author:</t>
        </r>
        <r>
          <rPr>
            <sz val="9"/>
            <color indexed="81"/>
            <rFont val="Tahoma"/>
            <family val="2"/>
          </rPr>
          <t xml:space="preserve">
Only complete if multiple causes for complaint.</t>
        </r>
      </text>
    </comment>
    <comment ref="V1" authorId="0" shapeId="0" xr:uid="{E9CEA8E4-4FCC-4E95-861C-56BFE338447E}">
      <text>
        <r>
          <rPr>
            <b/>
            <sz val="9"/>
            <color indexed="81"/>
            <rFont val="Tahoma"/>
            <family val="2"/>
          </rPr>
          <t>Author:</t>
        </r>
        <r>
          <rPr>
            <sz val="9"/>
            <color indexed="81"/>
            <rFont val="Tahoma"/>
            <family val="2"/>
          </rPr>
          <t xml:space="preserve">
Feeds into ASIC IDR Report</t>
        </r>
      </text>
    </comment>
    <comment ref="W1" authorId="0" shapeId="0" xr:uid="{AC114A6C-AB36-4B7A-BCD3-0856DE80E8F1}">
      <text>
        <r>
          <rPr>
            <b/>
            <sz val="9"/>
            <color indexed="81"/>
            <rFont val="Tahoma"/>
            <family val="2"/>
          </rPr>
          <t>Author:</t>
        </r>
        <r>
          <rPr>
            <sz val="9"/>
            <color indexed="81"/>
            <rFont val="Tahoma"/>
            <family val="2"/>
          </rPr>
          <t xml:space="preserve">
Feeds into ASIC IDR Report.</t>
        </r>
      </text>
    </comment>
    <comment ref="X1" authorId="0" shapeId="0" xr:uid="{740EC8F5-2485-4A9B-ACE2-B73C3EC5CA81}">
      <text>
        <r>
          <rPr>
            <b/>
            <sz val="9"/>
            <color indexed="81"/>
            <rFont val="Tahoma"/>
            <family val="2"/>
          </rPr>
          <t>Author:</t>
        </r>
        <r>
          <rPr>
            <sz val="9"/>
            <color indexed="81"/>
            <rFont val="Tahoma"/>
            <family val="2"/>
          </rPr>
          <t xml:space="preserve">
Only complete if multiple outcomes for complaint.  Feeds into ASIC IDR Report.</t>
        </r>
      </text>
    </comment>
    <comment ref="Y1" authorId="0" shapeId="0" xr:uid="{9A9C0B0D-BE66-4A44-ADE5-68B6FF34F579}">
      <text>
        <r>
          <rPr>
            <b/>
            <sz val="9"/>
            <color indexed="81"/>
            <rFont val="Tahoma"/>
            <family val="2"/>
          </rPr>
          <t>Author:</t>
        </r>
        <r>
          <rPr>
            <sz val="9"/>
            <color indexed="81"/>
            <rFont val="Tahoma"/>
            <family val="2"/>
          </rPr>
          <t xml:space="preserve">
Feeds into ASIC IDR Report.</t>
        </r>
      </text>
    </comment>
    <comment ref="A2" authorId="0" shapeId="0" xr:uid="{A3E29DA8-A3FB-4C3F-A5C6-1E9407F550B7}">
      <text>
        <r>
          <rPr>
            <b/>
            <sz val="9"/>
            <color indexed="81"/>
            <rFont val="Tahoma"/>
            <family val="2"/>
          </rPr>
          <t>Author:</t>
        </r>
        <r>
          <rPr>
            <sz val="9"/>
            <color indexed="81"/>
            <rFont val="Tahoma"/>
            <family val="2"/>
          </rPr>
          <t xml:space="preserve">
Must be unique and can be alphanumeric.</t>
        </r>
      </text>
    </comment>
    <comment ref="B2" authorId="0" shapeId="0" xr:uid="{F0B70C28-24FD-40D2-8E92-0B3C2A9EEC95}">
      <text>
        <r>
          <rPr>
            <b/>
            <sz val="9"/>
            <color indexed="81"/>
            <rFont val="Tahoma"/>
            <family val="2"/>
          </rPr>
          <t>Author:</t>
        </r>
        <r>
          <rPr>
            <sz val="9"/>
            <color indexed="81"/>
            <rFont val="Tahoma"/>
            <family val="2"/>
          </rPr>
          <t xml:space="preserve">
Free form field. Enter complainants name/ client code as required. </t>
        </r>
      </text>
    </comment>
    <comment ref="E2" authorId="0" shapeId="0" xr:uid="{8F176A99-B93F-47F8-99B5-2948D7F6C65E}">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 authorId="0" shapeId="0" xr:uid="{266B0B5C-6724-4C13-BE95-AE412F29F1CC}">
      <text>
        <r>
          <rPr>
            <b/>
            <sz val="9"/>
            <color indexed="81"/>
            <rFont val="Tahoma"/>
            <family val="2"/>
          </rPr>
          <t>Author:</t>
        </r>
        <r>
          <rPr>
            <sz val="9"/>
            <color indexed="81"/>
            <rFont val="Tahoma"/>
            <family val="2"/>
          </rPr>
          <t xml:space="preserve">
Free form field, not sent to ASIC.</t>
        </r>
      </text>
    </comment>
    <comment ref="G2" authorId="0" shapeId="0" xr:uid="{CC358729-0B1D-4274-B416-07DFBE266CCD}">
      <text>
        <r>
          <rPr>
            <b/>
            <sz val="9"/>
            <color indexed="81"/>
            <rFont val="Tahoma"/>
            <family val="2"/>
          </rPr>
          <t>Author:</t>
        </r>
        <r>
          <rPr>
            <sz val="9"/>
            <color indexed="81"/>
            <rFont val="Tahoma"/>
            <family val="2"/>
          </rPr>
          <t xml:space="preserve">
Free form field, not sent to ASIC.</t>
        </r>
      </text>
    </comment>
    <comment ref="H2" authorId="0" shapeId="0" xr:uid="{2640C609-D675-4A66-8657-0E34694EECD1}">
      <text>
        <r>
          <rPr>
            <b/>
            <sz val="9"/>
            <color indexed="81"/>
            <rFont val="Tahoma"/>
            <family val="2"/>
          </rPr>
          <t>Author:</t>
        </r>
        <r>
          <rPr>
            <sz val="9"/>
            <color indexed="81"/>
            <rFont val="Tahoma"/>
            <family val="2"/>
          </rPr>
          <t xml:space="preserve">
Free form field, not sent  to ASIC.</t>
        </r>
      </text>
    </comment>
    <comment ref="M2" authorId="0" shapeId="0" xr:uid="{7B43B44A-A94D-4D79-8268-256F8E2D829F}">
      <text>
        <r>
          <rPr>
            <b/>
            <sz val="9"/>
            <color indexed="81"/>
            <rFont val="Tahoma"/>
            <family val="2"/>
          </rPr>
          <t>Author:</t>
        </r>
        <r>
          <rPr>
            <sz val="9"/>
            <color indexed="81"/>
            <rFont val="Tahoma"/>
            <family val="2"/>
          </rPr>
          <t xml:space="preserve">
Mandatory field, enter Postcode of the Complainants residential or business address.</t>
        </r>
      </text>
    </comment>
    <comment ref="Y2" authorId="0" shapeId="0" xr:uid="{AB60090C-8AF6-4858-8071-AC0EB7C9C358}">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 authorId="0" shapeId="0" xr:uid="{3DE2F7B4-0381-49D2-BFE5-DC5C36C61F32}">
      <text>
        <r>
          <rPr>
            <b/>
            <sz val="9"/>
            <color indexed="81"/>
            <rFont val="Tahoma"/>
            <family val="2"/>
          </rPr>
          <t>Author:</t>
        </r>
        <r>
          <rPr>
            <sz val="9"/>
            <color indexed="81"/>
            <rFont val="Tahoma"/>
            <family val="2"/>
          </rPr>
          <t xml:space="preserve">
Must be unique and can be alphanumeric.</t>
        </r>
      </text>
    </comment>
    <comment ref="B3" authorId="0" shapeId="0" xr:uid="{272077D1-352E-4B9C-8C9F-EC3E8D6793AF}">
      <text>
        <r>
          <rPr>
            <b/>
            <sz val="9"/>
            <color indexed="81"/>
            <rFont val="Tahoma"/>
            <family val="2"/>
          </rPr>
          <t>Author:</t>
        </r>
        <r>
          <rPr>
            <sz val="9"/>
            <color indexed="81"/>
            <rFont val="Tahoma"/>
            <family val="2"/>
          </rPr>
          <t xml:space="preserve">
Free form field. Enter complainants name/ client code as required. </t>
        </r>
      </text>
    </comment>
    <comment ref="E3" authorId="0" shapeId="0" xr:uid="{F86F088D-4D94-47A1-9E22-DC822287255D}">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 authorId="0" shapeId="0" xr:uid="{672B0A2C-2E5F-446B-86F2-339596643639}">
      <text>
        <r>
          <rPr>
            <b/>
            <sz val="9"/>
            <color indexed="81"/>
            <rFont val="Tahoma"/>
            <family val="2"/>
          </rPr>
          <t>Author:</t>
        </r>
        <r>
          <rPr>
            <sz val="9"/>
            <color indexed="81"/>
            <rFont val="Tahoma"/>
            <family val="2"/>
          </rPr>
          <t xml:space="preserve">
Free form field, not sent to ASIC.</t>
        </r>
      </text>
    </comment>
    <comment ref="G3" authorId="0" shapeId="0" xr:uid="{EE4429ED-3A50-4FAA-9320-6CFB9135D2A6}">
      <text>
        <r>
          <rPr>
            <b/>
            <sz val="9"/>
            <color indexed="81"/>
            <rFont val="Tahoma"/>
            <family val="2"/>
          </rPr>
          <t>Author:</t>
        </r>
        <r>
          <rPr>
            <sz val="9"/>
            <color indexed="81"/>
            <rFont val="Tahoma"/>
            <family val="2"/>
          </rPr>
          <t xml:space="preserve">
Free form field, not sent to ASIC.</t>
        </r>
      </text>
    </comment>
    <comment ref="H3" authorId="0" shapeId="0" xr:uid="{D80F7EDE-1B14-4668-97E5-1AF46656B885}">
      <text>
        <r>
          <rPr>
            <b/>
            <sz val="9"/>
            <color indexed="81"/>
            <rFont val="Tahoma"/>
            <family val="2"/>
          </rPr>
          <t>Author:</t>
        </r>
        <r>
          <rPr>
            <sz val="9"/>
            <color indexed="81"/>
            <rFont val="Tahoma"/>
            <family val="2"/>
          </rPr>
          <t xml:space="preserve">
Free form field, not sent  to ASIC.</t>
        </r>
      </text>
    </comment>
    <comment ref="M3" authorId="0" shapeId="0" xr:uid="{B2395EB3-D020-4E71-93B3-A03C65493538}">
      <text>
        <r>
          <rPr>
            <b/>
            <sz val="9"/>
            <color indexed="81"/>
            <rFont val="Tahoma"/>
            <family val="2"/>
          </rPr>
          <t>Author:</t>
        </r>
        <r>
          <rPr>
            <sz val="9"/>
            <color indexed="81"/>
            <rFont val="Tahoma"/>
            <family val="2"/>
          </rPr>
          <t xml:space="preserve">
Mandatory field, enter Postcode of the Complainants residential or business address.</t>
        </r>
      </text>
    </comment>
    <comment ref="Y3" authorId="0" shapeId="0" xr:uid="{B2CA9BB4-88FF-4B15-95C0-B75C8A5D42A9}">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 authorId="0" shapeId="0" xr:uid="{27330DA3-1321-4BD0-97A0-0102AA725020}">
      <text>
        <r>
          <rPr>
            <b/>
            <sz val="9"/>
            <color indexed="81"/>
            <rFont val="Tahoma"/>
            <family val="2"/>
          </rPr>
          <t>Author:</t>
        </r>
        <r>
          <rPr>
            <sz val="9"/>
            <color indexed="81"/>
            <rFont val="Tahoma"/>
            <family val="2"/>
          </rPr>
          <t xml:space="preserve">
Must be unique and can be alphanumeric.</t>
        </r>
      </text>
    </comment>
    <comment ref="B4" authorId="0" shapeId="0" xr:uid="{C90FA2D9-D407-435F-92AB-594EDF59AB23}">
      <text>
        <r>
          <rPr>
            <b/>
            <sz val="9"/>
            <color indexed="81"/>
            <rFont val="Tahoma"/>
            <family val="2"/>
          </rPr>
          <t>Author:</t>
        </r>
        <r>
          <rPr>
            <sz val="9"/>
            <color indexed="81"/>
            <rFont val="Tahoma"/>
            <family val="2"/>
          </rPr>
          <t xml:space="preserve">
Free form field. Enter complainants name/ client code as required. </t>
        </r>
      </text>
    </comment>
    <comment ref="E4" authorId="0" shapeId="0" xr:uid="{4EB8BCE4-3B89-45C8-9FC4-9D15C44F65CF}">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 authorId="0" shapeId="0" xr:uid="{8529A4CA-D9F1-444A-8D1B-E94B998EBE7F}">
      <text>
        <r>
          <rPr>
            <b/>
            <sz val="9"/>
            <color indexed="81"/>
            <rFont val="Tahoma"/>
            <family val="2"/>
          </rPr>
          <t>Author:</t>
        </r>
        <r>
          <rPr>
            <sz val="9"/>
            <color indexed="81"/>
            <rFont val="Tahoma"/>
            <family val="2"/>
          </rPr>
          <t xml:space="preserve">
Free form field, not sent to ASIC.</t>
        </r>
      </text>
    </comment>
    <comment ref="G4" authorId="0" shapeId="0" xr:uid="{352E8B65-D1B4-40D3-834B-AF38F2F81429}">
      <text>
        <r>
          <rPr>
            <b/>
            <sz val="9"/>
            <color indexed="81"/>
            <rFont val="Tahoma"/>
            <family val="2"/>
          </rPr>
          <t>Author:</t>
        </r>
        <r>
          <rPr>
            <sz val="9"/>
            <color indexed="81"/>
            <rFont val="Tahoma"/>
            <family val="2"/>
          </rPr>
          <t xml:space="preserve">
Free form field, not sent to ASIC.</t>
        </r>
      </text>
    </comment>
    <comment ref="H4" authorId="0" shapeId="0" xr:uid="{B43DC350-B498-4A58-BC50-22C1983707F7}">
      <text>
        <r>
          <rPr>
            <b/>
            <sz val="9"/>
            <color indexed="81"/>
            <rFont val="Tahoma"/>
            <family val="2"/>
          </rPr>
          <t>Author:</t>
        </r>
        <r>
          <rPr>
            <sz val="9"/>
            <color indexed="81"/>
            <rFont val="Tahoma"/>
            <family val="2"/>
          </rPr>
          <t xml:space="preserve">
Free form field, not sent  to ASIC.</t>
        </r>
      </text>
    </comment>
    <comment ref="M4" authorId="0" shapeId="0" xr:uid="{DA0DE456-8920-4DE3-9C50-305731EC1D7B}">
      <text>
        <r>
          <rPr>
            <b/>
            <sz val="9"/>
            <color indexed="81"/>
            <rFont val="Tahoma"/>
            <family val="2"/>
          </rPr>
          <t>Author:</t>
        </r>
        <r>
          <rPr>
            <sz val="9"/>
            <color indexed="81"/>
            <rFont val="Tahoma"/>
            <family val="2"/>
          </rPr>
          <t xml:space="preserve">
Mandatory field, enter Postcode of the Complainants residential or business address.</t>
        </r>
      </text>
    </comment>
    <comment ref="Y4" authorId="0" shapeId="0" xr:uid="{4DECF644-AB5E-4C0A-A6A3-20EC3F73C80D}">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 authorId="0" shapeId="0" xr:uid="{C2983979-28C7-4FFD-90F9-7C2AB75BD81B}">
      <text>
        <r>
          <rPr>
            <b/>
            <sz val="9"/>
            <color indexed="81"/>
            <rFont val="Tahoma"/>
            <family val="2"/>
          </rPr>
          <t>Author:</t>
        </r>
        <r>
          <rPr>
            <sz val="9"/>
            <color indexed="81"/>
            <rFont val="Tahoma"/>
            <family val="2"/>
          </rPr>
          <t xml:space="preserve">
Must be unique and can be alphanumeric.</t>
        </r>
      </text>
    </comment>
    <comment ref="B5" authorId="0" shapeId="0" xr:uid="{75CF415F-C053-49E3-88D4-DAB3D2EAD84A}">
      <text>
        <r>
          <rPr>
            <b/>
            <sz val="9"/>
            <color indexed="81"/>
            <rFont val="Tahoma"/>
            <family val="2"/>
          </rPr>
          <t>Author:</t>
        </r>
        <r>
          <rPr>
            <sz val="9"/>
            <color indexed="81"/>
            <rFont val="Tahoma"/>
            <family val="2"/>
          </rPr>
          <t xml:space="preserve">
Free form field. Enter complainants name/ client code as required. </t>
        </r>
      </text>
    </comment>
    <comment ref="E5" authorId="0" shapeId="0" xr:uid="{49AE9BD0-4807-48DE-A630-ACDC51A93FFC}">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 authorId="0" shapeId="0" xr:uid="{454535CD-5280-481F-B69A-7EC09A764445}">
      <text>
        <r>
          <rPr>
            <b/>
            <sz val="9"/>
            <color indexed="81"/>
            <rFont val="Tahoma"/>
            <family val="2"/>
          </rPr>
          <t>Author:</t>
        </r>
        <r>
          <rPr>
            <sz val="9"/>
            <color indexed="81"/>
            <rFont val="Tahoma"/>
            <family val="2"/>
          </rPr>
          <t xml:space="preserve">
Free form field, not sent to ASIC.</t>
        </r>
      </text>
    </comment>
    <comment ref="G5" authorId="0" shapeId="0" xr:uid="{A10597C8-85E0-48E5-9C12-2716CC57D14D}">
      <text>
        <r>
          <rPr>
            <b/>
            <sz val="9"/>
            <color indexed="81"/>
            <rFont val="Tahoma"/>
            <family val="2"/>
          </rPr>
          <t>Author:</t>
        </r>
        <r>
          <rPr>
            <sz val="9"/>
            <color indexed="81"/>
            <rFont val="Tahoma"/>
            <family val="2"/>
          </rPr>
          <t xml:space="preserve">
Free form field, not sent to ASIC.</t>
        </r>
      </text>
    </comment>
    <comment ref="H5" authorId="0" shapeId="0" xr:uid="{21B11E26-E784-45B0-A976-F24A3D1A78FA}">
      <text>
        <r>
          <rPr>
            <b/>
            <sz val="9"/>
            <color indexed="81"/>
            <rFont val="Tahoma"/>
            <family val="2"/>
          </rPr>
          <t>Author:</t>
        </r>
        <r>
          <rPr>
            <sz val="9"/>
            <color indexed="81"/>
            <rFont val="Tahoma"/>
            <family val="2"/>
          </rPr>
          <t xml:space="preserve">
Free form field, not sent  to ASIC.</t>
        </r>
      </text>
    </comment>
    <comment ref="M5" authorId="0" shapeId="0" xr:uid="{1BB605A4-4658-4027-B7E1-4AAE8088D706}">
      <text>
        <r>
          <rPr>
            <b/>
            <sz val="9"/>
            <color indexed="81"/>
            <rFont val="Tahoma"/>
            <family val="2"/>
          </rPr>
          <t>Author:</t>
        </r>
        <r>
          <rPr>
            <sz val="9"/>
            <color indexed="81"/>
            <rFont val="Tahoma"/>
            <family val="2"/>
          </rPr>
          <t xml:space="preserve">
Mandatory field, enter Postcode of the Complainants residential or business address.</t>
        </r>
      </text>
    </comment>
    <comment ref="Y5" authorId="0" shapeId="0" xr:uid="{9A81A37C-3D04-4297-8C49-E8CB2E19180E}">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 authorId="0" shapeId="0" xr:uid="{7084EFA5-346C-4FFF-B66E-DA653A7F0E72}">
      <text>
        <r>
          <rPr>
            <b/>
            <sz val="9"/>
            <color indexed="81"/>
            <rFont val="Tahoma"/>
            <family val="2"/>
          </rPr>
          <t>Author:</t>
        </r>
        <r>
          <rPr>
            <sz val="9"/>
            <color indexed="81"/>
            <rFont val="Tahoma"/>
            <family val="2"/>
          </rPr>
          <t xml:space="preserve">
Must be unique and can be alphanumeric.</t>
        </r>
      </text>
    </comment>
    <comment ref="B6" authorId="0" shapeId="0" xr:uid="{344155B2-3F95-4F88-9C16-CC6060A3F912}">
      <text>
        <r>
          <rPr>
            <b/>
            <sz val="9"/>
            <color indexed="81"/>
            <rFont val="Tahoma"/>
            <family val="2"/>
          </rPr>
          <t>Author:</t>
        </r>
        <r>
          <rPr>
            <sz val="9"/>
            <color indexed="81"/>
            <rFont val="Tahoma"/>
            <family val="2"/>
          </rPr>
          <t xml:space="preserve">
Free form field. Enter complainants name/ client code as required. </t>
        </r>
      </text>
    </comment>
    <comment ref="E6" authorId="0" shapeId="0" xr:uid="{71D15B19-9AE0-41F2-B013-66D3FC5DE9E4}">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 authorId="0" shapeId="0" xr:uid="{D66E49EE-4DC2-4008-A99C-24EE38410CBB}">
      <text>
        <r>
          <rPr>
            <b/>
            <sz val="9"/>
            <color indexed="81"/>
            <rFont val="Tahoma"/>
            <family val="2"/>
          </rPr>
          <t>Author:</t>
        </r>
        <r>
          <rPr>
            <sz val="9"/>
            <color indexed="81"/>
            <rFont val="Tahoma"/>
            <family val="2"/>
          </rPr>
          <t xml:space="preserve">
Free form field, not sent to ASIC.</t>
        </r>
      </text>
    </comment>
    <comment ref="G6" authorId="0" shapeId="0" xr:uid="{563C7EAC-20C2-455A-84A9-B76FF8BA69F0}">
      <text>
        <r>
          <rPr>
            <b/>
            <sz val="9"/>
            <color indexed="81"/>
            <rFont val="Tahoma"/>
            <family val="2"/>
          </rPr>
          <t>Author:</t>
        </r>
        <r>
          <rPr>
            <sz val="9"/>
            <color indexed="81"/>
            <rFont val="Tahoma"/>
            <family val="2"/>
          </rPr>
          <t xml:space="preserve">
Free form field, not sent to ASIC.</t>
        </r>
      </text>
    </comment>
    <comment ref="H6" authorId="0" shapeId="0" xr:uid="{19D4C824-F938-47FF-95E2-0FF949A4BA08}">
      <text>
        <r>
          <rPr>
            <b/>
            <sz val="9"/>
            <color indexed="81"/>
            <rFont val="Tahoma"/>
            <family val="2"/>
          </rPr>
          <t>Author:</t>
        </r>
        <r>
          <rPr>
            <sz val="9"/>
            <color indexed="81"/>
            <rFont val="Tahoma"/>
            <family val="2"/>
          </rPr>
          <t xml:space="preserve">
Free form field, not sent  to ASIC.</t>
        </r>
      </text>
    </comment>
    <comment ref="M6" authorId="0" shapeId="0" xr:uid="{D94FE91A-67E3-4164-80CD-18B00665B7DF}">
      <text>
        <r>
          <rPr>
            <b/>
            <sz val="9"/>
            <color indexed="81"/>
            <rFont val="Tahoma"/>
            <family val="2"/>
          </rPr>
          <t>Author:</t>
        </r>
        <r>
          <rPr>
            <sz val="9"/>
            <color indexed="81"/>
            <rFont val="Tahoma"/>
            <family val="2"/>
          </rPr>
          <t xml:space="preserve">
Mandatory field, enter Postcode of the Complainants residential or business address.</t>
        </r>
      </text>
    </comment>
    <comment ref="Y6" authorId="0" shapeId="0" xr:uid="{7C26B72D-7DA9-4792-8EEE-8C879B151AD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 authorId="0" shapeId="0" xr:uid="{64EF7141-D3DA-48A5-8F4E-A44E01108038}">
      <text>
        <r>
          <rPr>
            <b/>
            <sz val="9"/>
            <color indexed="81"/>
            <rFont val="Tahoma"/>
            <family val="2"/>
          </rPr>
          <t>Author:</t>
        </r>
        <r>
          <rPr>
            <sz val="9"/>
            <color indexed="81"/>
            <rFont val="Tahoma"/>
            <family val="2"/>
          </rPr>
          <t xml:space="preserve">
Must be unique and can be alphanumeric.</t>
        </r>
      </text>
    </comment>
    <comment ref="B7" authorId="0" shapeId="0" xr:uid="{38F1681F-F313-4384-ACDB-79C103F125EE}">
      <text>
        <r>
          <rPr>
            <b/>
            <sz val="9"/>
            <color indexed="81"/>
            <rFont val="Tahoma"/>
            <family val="2"/>
          </rPr>
          <t>Author:</t>
        </r>
        <r>
          <rPr>
            <sz val="9"/>
            <color indexed="81"/>
            <rFont val="Tahoma"/>
            <family val="2"/>
          </rPr>
          <t xml:space="preserve">
Free form field. Enter complainants name/ client code as required. </t>
        </r>
      </text>
    </comment>
    <comment ref="E7" authorId="0" shapeId="0" xr:uid="{9265400E-0BFC-4AB8-B910-CF1DFED23492}">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 authorId="0" shapeId="0" xr:uid="{D4977858-9CAF-4F09-A824-0665E7F493C7}">
      <text>
        <r>
          <rPr>
            <b/>
            <sz val="9"/>
            <color indexed="81"/>
            <rFont val="Tahoma"/>
            <family val="2"/>
          </rPr>
          <t>Author:</t>
        </r>
        <r>
          <rPr>
            <sz val="9"/>
            <color indexed="81"/>
            <rFont val="Tahoma"/>
            <family val="2"/>
          </rPr>
          <t xml:space="preserve">
Free form field, not sent to ASIC.</t>
        </r>
      </text>
    </comment>
    <comment ref="G7" authorId="0" shapeId="0" xr:uid="{6F44EB96-7772-4992-A2A8-2BF63619687C}">
      <text>
        <r>
          <rPr>
            <b/>
            <sz val="9"/>
            <color indexed="81"/>
            <rFont val="Tahoma"/>
            <family val="2"/>
          </rPr>
          <t>Author:</t>
        </r>
        <r>
          <rPr>
            <sz val="9"/>
            <color indexed="81"/>
            <rFont val="Tahoma"/>
            <family val="2"/>
          </rPr>
          <t xml:space="preserve">
Free form field, not sent to ASIC.</t>
        </r>
      </text>
    </comment>
    <comment ref="H7" authorId="0" shapeId="0" xr:uid="{8962BFAB-FAC7-4916-BDB1-59B396974A4C}">
      <text>
        <r>
          <rPr>
            <b/>
            <sz val="9"/>
            <color indexed="81"/>
            <rFont val="Tahoma"/>
            <family val="2"/>
          </rPr>
          <t>Author:</t>
        </r>
        <r>
          <rPr>
            <sz val="9"/>
            <color indexed="81"/>
            <rFont val="Tahoma"/>
            <family val="2"/>
          </rPr>
          <t xml:space="preserve">
Free form field, not sent  to ASIC.</t>
        </r>
      </text>
    </comment>
    <comment ref="M7" authorId="0" shapeId="0" xr:uid="{660BC88A-F8A4-44FF-9E23-ED9B8459EA4D}">
      <text>
        <r>
          <rPr>
            <b/>
            <sz val="9"/>
            <color indexed="81"/>
            <rFont val="Tahoma"/>
            <family val="2"/>
          </rPr>
          <t>Author:</t>
        </r>
        <r>
          <rPr>
            <sz val="9"/>
            <color indexed="81"/>
            <rFont val="Tahoma"/>
            <family val="2"/>
          </rPr>
          <t xml:space="preserve">
Mandatory field, enter Postcode of the Complainants residential or business address.</t>
        </r>
      </text>
    </comment>
    <comment ref="Y7" authorId="0" shapeId="0" xr:uid="{E97ED5D2-8773-4E2F-A82A-1FCDBE6AB9A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 authorId="0" shapeId="0" xr:uid="{D81BD6D3-39C6-4E0E-95C4-77E9975B9DDE}">
      <text>
        <r>
          <rPr>
            <b/>
            <sz val="9"/>
            <color indexed="81"/>
            <rFont val="Tahoma"/>
            <family val="2"/>
          </rPr>
          <t>Author:</t>
        </r>
        <r>
          <rPr>
            <sz val="9"/>
            <color indexed="81"/>
            <rFont val="Tahoma"/>
            <family val="2"/>
          </rPr>
          <t xml:space="preserve">
Must be unique and can be alphanumeric.</t>
        </r>
      </text>
    </comment>
    <comment ref="B8" authorId="0" shapeId="0" xr:uid="{72F55EA0-7857-4E62-A9E1-61E86BEBE59C}">
      <text>
        <r>
          <rPr>
            <b/>
            <sz val="9"/>
            <color indexed="81"/>
            <rFont val="Tahoma"/>
            <family val="2"/>
          </rPr>
          <t>Author:</t>
        </r>
        <r>
          <rPr>
            <sz val="9"/>
            <color indexed="81"/>
            <rFont val="Tahoma"/>
            <family val="2"/>
          </rPr>
          <t xml:space="preserve">
Free form field. Enter complainants name/ client code as required. </t>
        </r>
      </text>
    </comment>
    <comment ref="E8" authorId="0" shapeId="0" xr:uid="{A67E68A0-EC29-4860-BBBC-B0137E92C471}">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 authorId="0" shapeId="0" xr:uid="{F0DD0402-CF05-4859-B8CA-79D0187FCE8C}">
      <text>
        <r>
          <rPr>
            <b/>
            <sz val="9"/>
            <color indexed="81"/>
            <rFont val="Tahoma"/>
            <family val="2"/>
          </rPr>
          <t>Author:</t>
        </r>
        <r>
          <rPr>
            <sz val="9"/>
            <color indexed="81"/>
            <rFont val="Tahoma"/>
            <family val="2"/>
          </rPr>
          <t xml:space="preserve">
Free form field, not sent to ASIC.</t>
        </r>
      </text>
    </comment>
    <comment ref="G8" authorId="0" shapeId="0" xr:uid="{017C45BA-4322-43C9-8BA1-FE5A7B2035F5}">
      <text>
        <r>
          <rPr>
            <b/>
            <sz val="9"/>
            <color indexed="81"/>
            <rFont val="Tahoma"/>
            <family val="2"/>
          </rPr>
          <t>Author:</t>
        </r>
        <r>
          <rPr>
            <sz val="9"/>
            <color indexed="81"/>
            <rFont val="Tahoma"/>
            <family val="2"/>
          </rPr>
          <t xml:space="preserve">
Free form field, not sent to ASIC.</t>
        </r>
      </text>
    </comment>
    <comment ref="H8" authorId="0" shapeId="0" xr:uid="{8040AD10-4C41-40D0-A9B6-8A75B565D03E}">
      <text>
        <r>
          <rPr>
            <b/>
            <sz val="9"/>
            <color indexed="81"/>
            <rFont val="Tahoma"/>
            <family val="2"/>
          </rPr>
          <t>Author:</t>
        </r>
        <r>
          <rPr>
            <sz val="9"/>
            <color indexed="81"/>
            <rFont val="Tahoma"/>
            <family val="2"/>
          </rPr>
          <t xml:space="preserve">
Free form field, not sent  to ASIC.</t>
        </r>
      </text>
    </comment>
    <comment ref="M8" authorId="0" shapeId="0" xr:uid="{4F7BAC59-212F-4B12-9231-E2693DB8434B}">
      <text>
        <r>
          <rPr>
            <b/>
            <sz val="9"/>
            <color indexed="81"/>
            <rFont val="Tahoma"/>
            <family val="2"/>
          </rPr>
          <t>Author:</t>
        </r>
        <r>
          <rPr>
            <sz val="9"/>
            <color indexed="81"/>
            <rFont val="Tahoma"/>
            <family val="2"/>
          </rPr>
          <t xml:space="preserve">
Mandatory field, enter Postcode of the Complainants residential or business address.</t>
        </r>
      </text>
    </comment>
    <comment ref="Y8" authorId="0" shapeId="0" xr:uid="{08B8A263-EDC5-4B56-B76E-F49E236699E6}">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 authorId="0" shapeId="0" xr:uid="{8798FDD5-2DF9-4901-84F4-5FD932D917FE}">
      <text>
        <r>
          <rPr>
            <b/>
            <sz val="9"/>
            <color indexed="81"/>
            <rFont val="Tahoma"/>
            <family val="2"/>
          </rPr>
          <t>Author:</t>
        </r>
        <r>
          <rPr>
            <sz val="9"/>
            <color indexed="81"/>
            <rFont val="Tahoma"/>
            <family val="2"/>
          </rPr>
          <t xml:space="preserve">
Must be unique and can be alphanumeric.</t>
        </r>
      </text>
    </comment>
    <comment ref="B9" authorId="0" shapeId="0" xr:uid="{DB98C311-2842-403E-8E01-50BA5EBBE91C}">
      <text>
        <r>
          <rPr>
            <b/>
            <sz val="9"/>
            <color indexed="81"/>
            <rFont val="Tahoma"/>
            <family val="2"/>
          </rPr>
          <t>Author:</t>
        </r>
        <r>
          <rPr>
            <sz val="9"/>
            <color indexed="81"/>
            <rFont val="Tahoma"/>
            <family val="2"/>
          </rPr>
          <t xml:space="preserve">
Free form field. Enter complainants name/ client code as required. </t>
        </r>
      </text>
    </comment>
    <comment ref="E9" authorId="0" shapeId="0" xr:uid="{74105207-0F4F-42D5-9490-E4C5228E61D1}">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 authorId="0" shapeId="0" xr:uid="{34AA444C-DA37-481E-B83D-32CEF09E844A}">
      <text>
        <r>
          <rPr>
            <b/>
            <sz val="9"/>
            <color indexed="81"/>
            <rFont val="Tahoma"/>
            <family val="2"/>
          </rPr>
          <t>Author:</t>
        </r>
        <r>
          <rPr>
            <sz val="9"/>
            <color indexed="81"/>
            <rFont val="Tahoma"/>
            <family val="2"/>
          </rPr>
          <t xml:space="preserve">
Free form field, not sent to ASIC.</t>
        </r>
      </text>
    </comment>
    <comment ref="G9" authorId="0" shapeId="0" xr:uid="{38555D03-2DCF-4F93-A6A8-7FFBC0322FBC}">
      <text>
        <r>
          <rPr>
            <b/>
            <sz val="9"/>
            <color indexed="81"/>
            <rFont val="Tahoma"/>
            <family val="2"/>
          </rPr>
          <t>Author:</t>
        </r>
        <r>
          <rPr>
            <sz val="9"/>
            <color indexed="81"/>
            <rFont val="Tahoma"/>
            <family val="2"/>
          </rPr>
          <t xml:space="preserve">
Free form field, not sent to ASIC.</t>
        </r>
      </text>
    </comment>
    <comment ref="H9" authorId="0" shapeId="0" xr:uid="{71872691-D672-415C-B5C0-0C240EBC90F9}">
      <text>
        <r>
          <rPr>
            <b/>
            <sz val="9"/>
            <color indexed="81"/>
            <rFont val="Tahoma"/>
            <family val="2"/>
          </rPr>
          <t>Author:</t>
        </r>
        <r>
          <rPr>
            <sz val="9"/>
            <color indexed="81"/>
            <rFont val="Tahoma"/>
            <family val="2"/>
          </rPr>
          <t xml:space="preserve">
Free form field, not sent  to ASIC.</t>
        </r>
      </text>
    </comment>
    <comment ref="M9" authorId="0" shapeId="0" xr:uid="{DD581366-9F0D-403F-A912-0AB775263198}">
      <text>
        <r>
          <rPr>
            <b/>
            <sz val="9"/>
            <color indexed="81"/>
            <rFont val="Tahoma"/>
            <family val="2"/>
          </rPr>
          <t>Author:</t>
        </r>
        <r>
          <rPr>
            <sz val="9"/>
            <color indexed="81"/>
            <rFont val="Tahoma"/>
            <family val="2"/>
          </rPr>
          <t xml:space="preserve">
Mandatory field, enter Postcode of the Complainants residential or business address.</t>
        </r>
      </text>
    </comment>
    <comment ref="Y9" authorId="0" shapeId="0" xr:uid="{FE970297-AE4B-4263-88E6-3ECFFAFD48CD}">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0" authorId="0" shapeId="0" xr:uid="{0B3B1C9B-09C1-46D6-93AA-ACF0C0FD1015}">
      <text>
        <r>
          <rPr>
            <b/>
            <sz val="9"/>
            <color indexed="81"/>
            <rFont val="Tahoma"/>
            <family val="2"/>
          </rPr>
          <t>Author:</t>
        </r>
        <r>
          <rPr>
            <sz val="9"/>
            <color indexed="81"/>
            <rFont val="Tahoma"/>
            <family val="2"/>
          </rPr>
          <t xml:space="preserve">
Must be unique and can be alphanumeric.</t>
        </r>
      </text>
    </comment>
    <comment ref="B10" authorId="0" shapeId="0" xr:uid="{992C37C8-A73B-4D25-929D-55A4130E2B02}">
      <text>
        <r>
          <rPr>
            <b/>
            <sz val="9"/>
            <color indexed="81"/>
            <rFont val="Tahoma"/>
            <family val="2"/>
          </rPr>
          <t>Author:</t>
        </r>
        <r>
          <rPr>
            <sz val="9"/>
            <color indexed="81"/>
            <rFont val="Tahoma"/>
            <family val="2"/>
          </rPr>
          <t xml:space="preserve">
Free form field. Enter complainants name/ client code as required. </t>
        </r>
      </text>
    </comment>
    <comment ref="E10" authorId="0" shapeId="0" xr:uid="{FCBDB083-B2B4-4AED-BFA7-CDAF60015D39}">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0" authorId="0" shapeId="0" xr:uid="{B428251B-33F5-4EE3-8059-46B5654A7107}">
      <text>
        <r>
          <rPr>
            <b/>
            <sz val="9"/>
            <color indexed="81"/>
            <rFont val="Tahoma"/>
            <family val="2"/>
          </rPr>
          <t>Author:</t>
        </r>
        <r>
          <rPr>
            <sz val="9"/>
            <color indexed="81"/>
            <rFont val="Tahoma"/>
            <family val="2"/>
          </rPr>
          <t xml:space="preserve">
Free form field, not sent to ASIC.</t>
        </r>
      </text>
    </comment>
    <comment ref="G10" authorId="0" shapeId="0" xr:uid="{3534DEE0-A20C-4A72-A2D5-6C348039E580}">
      <text>
        <r>
          <rPr>
            <b/>
            <sz val="9"/>
            <color indexed="81"/>
            <rFont val="Tahoma"/>
            <family val="2"/>
          </rPr>
          <t>Author:</t>
        </r>
        <r>
          <rPr>
            <sz val="9"/>
            <color indexed="81"/>
            <rFont val="Tahoma"/>
            <family val="2"/>
          </rPr>
          <t xml:space="preserve">
Free form field, not sent to ASIC.</t>
        </r>
      </text>
    </comment>
    <comment ref="H10" authorId="0" shapeId="0" xr:uid="{1A2E259E-932F-40BF-B9F6-54121D9A28BC}">
      <text>
        <r>
          <rPr>
            <b/>
            <sz val="9"/>
            <color indexed="81"/>
            <rFont val="Tahoma"/>
            <family val="2"/>
          </rPr>
          <t>Author:</t>
        </r>
        <r>
          <rPr>
            <sz val="9"/>
            <color indexed="81"/>
            <rFont val="Tahoma"/>
            <family val="2"/>
          </rPr>
          <t xml:space="preserve">
Free form field, not sent  to ASIC.</t>
        </r>
      </text>
    </comment>
    <comment ref="M10" authorId="0" shapeId="0" xr:uid="{32D5C6A5-E8FD-445B-803E-69833B1FE780}">
      <text>
        <r>
          <rPr>
            <b/>
            <sz val="9"/>
            <color indexed="81"/>
            <rFont val="Tahoma"/>
            <family val="2"/>
          </rPr>
          <t>Author:</t>
        </r>
        <r>
          <rPr>
            <sz val="9"/>
            <color indexed="81"/>
            <rFont val="Tahoma"/>
            <family val="2"/>
          </rPr>
          <t xml:space="preserve">
Mandatory field, enter Postcode of the Complainants residential or business address.</t>
        </r>
      </text>
    </comment>
    <comment ref="Y10" authorId="0" shapeId="0" xr:uid="{D4D72B63-4B59-4C14-9A26-2A5B28B59F48}">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1" authorId="0" shapeId="0" xr:uid="{4339D4C9-8270-4B9A-B9A7-C336E1091D07}">
      <text>
        <r>
          <rPr>
            <b/>
            <sz val="9"/>
            <color indexed="81"/>
            <rFont val="Tahoma"/>
            <family val="2"/>
          </rPr>
          <t>Author:</t>
        </r>
        <r>
          <rPr>
            <sz val="9"/>
            <color indexed="81"/>
            <rFont val="Tahoma"/>
            <family val="2"/>
          </rPr>
          <t xml:space="preserve">
Must be unique and can be alphanumeric.</t>
        </r>
      </text>
    </comment>
    <comment ref="B11" authorId="0" shapeId="0" xr:uid="{6FC0A2C5-FEC4-4041-AC82-D8094E872179}">
      <text>
        <r>
          <rPr>
            <b/>
            <sz val="9"/>
            <color indexed="81"/>
            <rFont val="Tahoma"/>
            <family val="2"/>
          </rPr>
          <t>Author:</t>
        </r>
        <r>
          <rPr>
            <sz val="9"/>
            <color indexed="81"/>
            <rFont val="Tahoma"/>
            <family val="2"/>
          </rPr>
          <t xml:space="preserve">
Free form field. Enter complainants name/ client code as required. </t>
        </r>
      </text>
    </comment>
    <comment ref="E11" authorId="0" shapeId="0" xr:uid="{DD22653A-454D-41C3-927E-6F0E8C713BDC}">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1" authorId="0" shapeId="0" xr:uid="{AC0A32E1-6C66-4CA0-8552-4F82E7B49EF2}">
      <text>
        <r>
          <rPr>
            <b/>
            <sz val="9"/>
            <color indexed="81"/>
            <rFont val="Tahoma"/>
            <family val="2"/>
          </rPr>
          <t>Author:</t>
        </r>
        <r>
          <rPr>
            <sz val="9"/>
            <color indexed="81"/>
            <rFont val="Tahoma"/>
            <family val="2"/>
          </rPr>
          <t xml:space="preserve">
Free form field, not sent to ASIC.</t>
        </r>
      </text>
    </comment>
    <comment ref="G11" authorId="0" shapeId="0" xr:uid="{87384AE0-088E-4E64-ABBB-C24A5CA10A43}">
      <text>
        <r>
          <rPr>
            <b/>
            <sz val="9"/>
            <color indexed="81"/>
            <rFont val="Tahoma"/>
            <family val="2"/>
          </rPr>
          <t>Author:</t>
        </r>
        <r>
          <rPr>
            <sz val="9"/>
            <color indexed="81"/>
            <rFont val="Tahoma"/>
            <family val="2"/>
          </rPr>
          <t xml:space="preserve">
Free form field, not sent to ASIC.</t>
        </r>
      </text>
    </comment>
    <comment ref="H11" authorId="0" shapeId="0" xr:uid="{EFF5BE3E-E1EE-4EAA-8B31-01ED967732E3}">
      <text>
        <r>
          <rPr>
            <b/>
            <sz val="9"/>
            <color indexed="81"/>
            <rFont val="Tahoma"/>
            <family val="2"/>
          </rPr>
          <t>Author:</t>
        </r>
        <r>
          <rPr>
            <sz val="9"/>
            <color indexed="81"/>
            <rFont val="Tahoma"/>
            <family val="2"/>
          </rPr>
          <t xml:space="preserve">
Free form field, not sent  to ASIC.</t>
        </r>
      </text>
    </comment>
    <comment ref="M11" authorId="0" shapeId="0" xr:uid="{2C5429A3-81C2-4186-B162-24A69A78EF0E}">
      <text>
        <r>
          <rPr>
            <b/>
            <sz val="9"/>
            <color indexed="81"/>
            <rFont val="Tahoma"/>
            <family val="2"/>
          </rPr>
          <t>Author:</t>
        </r>
        <r>
          <rPr>
            <sz val="9"/>
            <color indexed="81"/>
            <rFont val="Tahoma"/>
            <family val="2"/>
          </rPr>
          <t xml:space="preserve">
Mandatory field, enter Postcode of the Complainants residential or business address.</t>
        </r>
      </text>
    </comment>
    <comment ref="Y11" authorId="0" shapeId="0" xr:uid="{E13C06C1-E664-45F3-B5FB-48C662CE3BBE}">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2" authorId="0" shapeId="0" xr:uid="{2EBE1B21-8A58-45C3-9BFC-0BE45F9A3394}">
      <text>
        <r>
          <rPr>
            <b/>
            <sz val="9"/>
            <color indexed="81"/>
            <rFont val="Tahoma"/>
            <family val="2"/>
          </rPr>
          <t>Author:</t>
        </r>
        <r>
          <rPr>
            <sz val="9"/>
            <color indexed="81"/>
            <rFont val="Tahoma"/>
            <family val="2"/>
          </rPr>
          <t xml:space="preserve">
Must be unique and can be alphanumeric.</t>
        </r>
      </text>
    </comment>
    <comment ref="B12" authorId="0" shapeId="0" xr:uid="{1D27BD27-A295-4782-879C-94435B6DA17D}">
      <text>
        <r>
          <rPr>
            <b/>
            <sz val="9"/>
            <color indexed="81"/>
            <rFont val="Tahoma"/>
            <family val="2"/>
          </rPr>
          <t>Author:</t>
        </r>
        <r>
          <rPr>
            <sz val="9"/>
            <color indexed="81"/>
            <rFont val="Tahoma"/>
            <family val="2"/>
          </rPr>
          <t xml:space="preserve">
Free form field. Enter complainants name/ client code as required. </t>
        </r>
      </text>
    </comment>
    <comment ref="E12" authorId="0" shapeId="0" xr:uid="{A0FD5A41-BB63-46E7-9004-E87792C230F9}">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2" authorId="0" shapeId="0" xr:uid="{57CA81CE-A8CD-4F57-9DDE-D80C6931FE80}">
      <text>
        <r>
          <rPr>
            <b/>
            <sz val="9"/>
            <color indexed="81"/>
            <rFont val="Tahoma"/>
            <family val="2"/>
          </rPr>
          <t>Author:</t>
        </r>
        <r>
          <rPr>
            <sz val="9"/>
            <color indexed="81"/>
            <rFont val="Tahoma"/>
            <family val="2"/>
          </rPr>
          <t xml:space="preserve">
Free form field, not sent to ASIC.</t>
        </r>
      </text>
    </comment>
    <comment ref="G12" authorId="0" shapeId="0" xr:uid="{76386A1B-4545-436D-9AB3-7E6614FF3838}">
      <text>
        <r>
          <rPr>
            <b/>
            <sz val="9"/>
            <color indexed="81"/>
            <rFont val="Tahoma"/>
            <family val="2"/>
          </rPr>
          <t>Author:</t>
        </r>
        <r>
          <rPr>
            <sz val="9"/>
            <color indexed="81"/>
            <rFont val="Tahoma"/>
            <family val="2"/>
          </rPr>
          <t xml:space="preserve">
Free form field, not sent to ASIC.</t>
        </r>
      </text>
    </comment>
    <comment ref="H12" authorId="0" shapeId="0" xr:uid="{B4F8EDBB-BCA3-4E75-B51C-2E1A500038C3}">
      <text>
        <r>
          <rPr>
            <b/>
            <sz val="9"/>
            <color indexed="81"/>
            <rFont val="Tahoma"/>
            <family val="2"/>
          </rPr>
          <t>Author:</t>
        </r>
        <r>
          <rPr>
            <sz val="9"/>
            <color indexed="81"/>
            <rFont val="Tahoma"/>
            <family val="2"/>
          </rPr>
          <t xml:space="preserve">
Free form field, not sent  to ASIC.</t>
        </r>
      </text>
    </comment>
    <comment ref="M12" authorId="0" shapeId="0" xr:uid="{872156C7-566E-4834-AE45-2FCE2D116D5A}">
      <text>
        <r>
          <rPr>
            <b/>
            <sz val="9"/>
            <color indexed="81"/>
            <rFont val="Tahoma"/>
            <family val="2"/>
          </rPr>
          <t>Author:</t>
        </r>
        <r>
          <rPr>
            <sz val="9"/>
            <color indexed="81"/>
            <rFont val="Tahoma"/>
            <family val="2"/>
          </rPr>
          <t xml:space="preserve">
Mandatory field, enter Postcode of the Complainants residential or business address.</t>
        </r>
      </text>
    </comment>
    <comment ref="Y12" authorId="0" shapeId="0" xr:uid="{C70213D9-9FA6-469D-9834-62CC6701E759}">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3" authorId="0" shapeId="0" xr:uid="{F153C247-7B24-4198-A83A-B1EEFA3B6A7C}">
      <text>
        <r>
          <rPr>
            <b/>
            <sz val="9"/>
            <color indexed="81"/>
            <rFont val="Tahoma"/>
            <family val="2"/>
          </rPr>
          <t>Author:</t>
        </r>
        <r>
          <rPr>
            <sz val="9"/>
            <color indexed="81"/>
            <rFont val="Tahoma"/>
            <family val="2"/>
          </rPr>
          <t xml:space="preserve">
Must be unique and can be alphanumeric.</t>
        </r>
      </text>
    </comment>
    <comment ref="B13" authorId="0" shapeId="0" xr:uid="{4846591D-ADF1-4CEA-A630-A308D8D3B0C5}">
      <text>
        <r>
          <rPr>
            <b/>
            <sz val="9"/>
            <color indexed="81"/>
            <rFont val="Tahoma"/>
            <family val="2"/>
          </rPr>
          <t>Author:</t>
        </r>
        <r>
          <rPr>
            <sz val="9"/>
            <color indexed="81"/>
            <rFont val="Tahoma"/>
            <family val="2"/>
          </rPr>
          <t xml:space="preserve">
Free form field. Enter complainants name/ client code as required. </t>
        </r>
      </text>
    </comment>
    <comment ref="E13" authorId="0" shapeId="0" xr:uid="{DE09F153-6A65-44A5-B11E-4FB2B0C8B182}">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3" authorId="0" shapeId="0" xr:uid="{03DB5B4C-D24B-4A26-8432-D7F4010179D9}">
      <text>
        <r>
          <rPr>
            <b/>
            <sz val="9"/>
            <color indexed="81"/>
            <rFont val="Tahoma"/>
            <family val="2"/>
          </rPr>
          <t>Author:</t>
        </r>
        <r>
          <rPr>
            <sz val="9"/>
            <color indexed="81"/>
            <rFont val="Tahoma"/>
            <family val="2"/>
          </rPr>
          <t xml:space="preserve">
Free form field, not sent to ASIC.</t>
        </r>
      </text>
    </comment>
    <comment ref="G13" authorId="0" shapeId="0" xr:uid="{4769658B-CA7D-4DF9-835E-1A1E66100DC4}">
      <text>
        <r>
          <rPr>
            <b/>
            <sz val="9"/>
            <color indexed="81"/>
            <rFont val="Tahoma"/>
            <family val="2"/>
          </rPr>
          <t>Author:</t>
        </r>
        <r>
          <rPr>
            <sz val="9"/>
            <color indexed="81"/>
            <rFont val="Tahoma"/>
            <family val="2"/>
          </rPr>
          <t xml:space="preserve">
Free form field, not sent to ASIC.</t>
        </r>
      </text>
    </comment>
    <comment ref="H13" authorId="0" shapeId="0" xr:uid="{D018C81C-ADA4-4D66-B816-796A3627B6E7}">
      <text>
        <r>
          <rPr>
            <b/>
            <sz val="9"/>
            <color indexed="81"/>
            <rFont val="Tahoma"/>
            <family val="2"/>
          </rPr>
          <t>Author:</t>
        </r>
        <r>
          <rPr>
            <sz val="9"/>
            <color indexed="81"/>
            <rFont val="Tahoma"/>
            <family val="2"/>
          </rPr>
          <t xml:space="preserve">
Free form field, not sent  to ASIC.</t>
        </r>
      </text>
    </comment>
    <comment ref="M13" authorId="0" shapeId="0" xr:uid="{62856CE1-AE30-4BC2-A265-43A520577C78}">
      <text>
        <r>
          <rPr>
            <b/>
            <sz val="9"/>
            <color indexed="81"/>
            <rFont val="Tahoma"/>
            <family val="2"/>
          </rPr>
          <t>Author:</t>
        </r>
        <r>
          <rPr>
            <sz val="9"/>
            <color indexed="81"/>
            <rFont val="Tahoma"/>
            <family val="2"/>
          </rPr>
          <t xml:space="preserve">
Mandatory field, enter Postcode of the Complainants residential or business address.</t>
        </r>
      </text>
    </comment>
    <comment ref="Y13" authorId="0" shapeId="0" xr:uid="{07291720-1EFC-4A66-9D72-72D7661C40C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4" authorId="0" shapeId="0" xr:uid="{7706CC45-A5C1-434E-ADB9-AA49209494BE}">
      <text>
        <r>
          <rPr>
            <b/>
            <sz val="9"/>
            <color indexed="81"/>
            <rFont val="Tahoma"/>
            <family val="2"/>
          </rPr>
          <t>Author:</t>
        </r>
        <r>
          <rPr>
            <sz val="9"/>
            <color indexed="81"/>
            <rFont val="Tahoma"/>
            <family val="2"/>
          </rPr>
          <t xml:space="preserve">
Must be unique and can be alphanumeric.</t>
        </r>
      </text>
    </comment>
    <comment ref="B14" authorId="0" shapeId="0" xr:uid="{4FACFE1F-7A04-42C3-959A-4B7FFEF88B5F}">
      <text>
        <r>
          <rPr>
            <b/>
            <sz val="9"/>
            <color indexed="81"/>
            <rFont val="Tahoma"/>
            <family val="2"/>
          </rPr>
          <t>Author:</t>
        </r>
        <r>
          <rPr>
            <sz val="9"/>
            <color indexed="81"/>
            <rFont val="Tahoma"/>
            <family val="2"/>
          </rPr>
          <t xml:space="preserve">
Free form field. Enter complainants name/ client code as required. </t>
        </r>
      </text>
    </comment>
    <comment ref="E14" authorId="0" shapeId="0" xr:uid="{385F5EB6-DF8F-4F08-B2B1-2526707B7D05}">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4" authorId="0" shapeId="0" xr:uid="{F8BDB16A-22C3-4914-8CD9-2587D88E5D25}">
      <text>
        <r>
          <rPr>
            <b/>
            <sz val="9"/>
            <color indexed="81"/>
            <rFont val="Tahoma"/>
            <family val="2"/>
          </rPr>
          <t>Author:</t>
        </r>
        <r>
          <rPr>
            <sz val="9"/>
            <color indexed="81"/>
            <rFont val="Tahoma"/>
            <family val="2"/>
          </rPr>
          <t xml:space="preserve">
Free form field, not sent to ASIC.</t>
        </r>
      </text>
    </comment>
    <comment ref="G14" authorId="0" shapeId="0" xr:uid="{4721085B-76E9-43ED-86A2-493238226A98}">
      <text>
        <r>
          <rPr>
            <b/>
            <sz val="9"/>
            <color indexed="81"/>
            <rFont val="Tahoma"/>
            <family val="2"/>
          </rPr>
          <t>Author:</t>
        </r>
        <r>
          <rPr>
            <sz val="9"/>
            <color indexed="81"/>
            <rFont val="Tahoma"/>
            <family val="2"/>
          </rPr>
          <t xml:space="preserve">
Free form field, not sent to ASIC.</t>
        </r>
      </text>
    </comment>
    <comment ref="H14" authorId="0" shapeId="0" xr:uid="{AD95BA2B-6E2C-4F39-971E-26BEE35DCF2B}">
      <text>
        <r>
          <rPr>
            <b/>
            <sz val="9"/>
            <color indexed="81"/>
            <rFont val="Tahoma"/>
            <family val="2"/>
          </rPr>
          <t>Author:</t>
        </r>
        <r>
          <rPr>
            <sz val="9"/>
            <color indexed="81"/>
            <rFont val="Tahoma"/>
            <family val="2"/>
          </rPr>
          <t xml:space="preserve">
Free form field, not sent  to ASIC.</t>
        </r>
      </text>
    </comment>
    <comment ref="M14" authorId="0" shapeId="0" xr:uid="{9D67E3B7-FFF4-4907-BD84-2AB961C7E7BE}">
      <text>
        <r>
          <rPr>
            <b/>
            <sz val="9"/>
            <color indexed="81"/>
            <rFont val="Tahoma"/>
            <family val="2"/>
          </rPr>
          <t>Author:</t>
        </r>
        <r>
          <rPr>
            <sz val="9"/>
            <color indexed="81"/>
            <rFont val="Tahoma"/>
            <family val="2"/>
          </rPr>
          <t xml:space="preserve">
Mandatory field, enter Postcode of the Complainants residential or business address.</t>
        </r>
      </text>
    </comment>
    <comment ref="Y14" authorId="0" shapeId="0" xr:uid="{B6CDB7B8-1FFF-4720-91D1-3E472A06942A}">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5" authorId="0" shapeId="0" xr:uid="{3BAFFEBB-3317-432C-BF33-E38D20098978}">
      <text>
        <r>
          <rPr>
            <b/>
            <sz val="9"/>
            <color indexed="81"/>
            <rFont val="Tahoma"/>
            <family val="2"/>
          </rPr>
          <t>Author:</t>
        </r>
        <r>
          <rPr>
            <sz val="9"/>
            <color indexed="81"/>
            <rFont val="Tahoma"/>
            <family val="2"/>
          </rPr>
          <t xml:space="preserve">
Must be unique and can be alphanumeric.</t>
        </r>
      </text>
    </comment>
    <comment ref="B15" authorId="0" shapeId="0" xr:uid="{BE547933-C3D2-4ED1-A07D-58CBEE0DC31E}">
      <text>
        <r>
          <rPr>
            <b/>
            <sz val="9"/>
            <color indexed="81"/>
            <rFont val="Tahoma"/>
            <family val="2"/>
          </rPr>
          <t>Author:</t>
        </r>
        <r>
          <rPr>
            <sz val="9"/>
            <color indexed="81"/>
            <rFont val="Tahoma"/>
            <family val="2"/>
          </rPr>
          <t xml:space="preserve">
Free form field. Enter complainants name/ client code as required. </t>
        </r>
      </text>
    </comment>
    <comment ref="E15" authorId="0" shapeId="0" xr:uid="{E6EE2CEC-29DB-41CF-A797-FA2EB4A3DA37}">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5" authorId="0" shapeId="0" xr:uid="{D0C2DDF7-94AC-4211-B023-C71F4B92735F}">
      <text>
        <r>
          <rPr>
            <b/>
            <sz val="9"/>
            <color indexed="81"/>
            <rFont val="Tahoma"/>
            <family val="2"/>
          </rPr>
          <t>Author:</t>
        </r>
        <r>
          <rPr>
            <sz val="9"/>
            <color indexed="81"/>
            <rFont val="Tahoma"/>
            <family val="2"/>
          </rPr>
          <t xml:space="preserve">
Free form field, not sent to ASIC.</t>
        </r>
      </text>
    </comment>
    <comment ref="G15" authorId="0" shapeId="0" xr:uid="{E2D42E6A-11CC-4362-92FD-C705B6C7F0AE}">
      <text>
        <r>
          <rPr>
            <b/>
            <sz val="9"/>
            <color indexed="81"/>
            <rFont val="Tahoma"/>
            <family val="2"/>
          </rPr>
          <t>Author:</t>
        </r>
        <r>
          <rPr>
            <sz val="9"/>
            <color indexed="81"/>
            <rFont val="Tahoma"/>
            <family val="2"/>
          </rPr>
          <t xml:space="preserve">
Free form field, not sent to ASIC.</t>
        </r>
      </text>
    </comment>
    <comment ref="H15" authorId="0" shapeId="0" xr:uid="{A528F5E2-004B-4909-B8D7-CB375B0DF50C}">
      <text>
        <r>
          <rPr>
            <b/>
            <sz val="9"/>
            <color indexed="81"/>
            <rFont val="Tahoma"/>
            <family val="2"/>
          </rPr>
          <t>Author:</t>
        </r>
        <r>
          <rPr>
            <sz val="9"/>
            <color indexed="81"/>
            <rFont val="Tahoma"/>
            <family val="2"/>
          </rPr>
          <t xml:space="preserve">
Free form field, not sent  to ASIC.</t>
        </r>
      </text>
    </comment>
    <comment ref="M15" authorId="0" shapeId="0" xr:uid="{41BBD298-1461-49D5-AC6C-444B146E95D0}">
      <text>
        <r>
          <rPr>
            <b/>
            <sz val="9"/>
            <color indexed="81"/>
            <rFont val="Tahoma"/>
            <family val="2"/>
          </rPr>
          <t>Author:</t>
        </r>
        <r>
          <rPr>
            <sz val="9"/>
            <color indexed="81"/>
            <rFont val="Tahoma"/>
            <family val="2"/>
          </rPr>
          <t xml:space="preserve">
Mandatory field, enter Postcode of the Complainants residential or business address.</t>
        </r>
      </text>
    </comment>
    <comment ref="Y15" authorId="0" shapeId="0" xr:uid="{559E66E7-7CDD-41E8-A900-070F24B513BC}">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6" authorId="0" shapeId="0" xr:uid="{78A4A9EE-5B4B-4C3D-9D33-56722D8C382E}">
      <text>
        <r>
          <rPr>
            <b/>
            <sz val="9"/>
            <color indexed="81"/>
            <rFont val="Tahoma"/>
            <family val="2"/>
          </rPr>
          <t>Author:</t>
        </r>
        <r>
          <rPr>
            <sz val="9"/>
            <color indexed="81"/>
            <rFont val="Tahoma"/>
            <family val="2"/>
          </rPr>
          <t xml:space="preserve">
Must be unique and can be alphanumeric.</t>
        </r>
      </text>
    </comment>
    <comment ref="B16" authorId="0" shapeId="0" xr:uid="{6EE7FFFF-99BB-4FEF-8587-DDB49635F967}">
      <text>
        <r>
          <rPr>
            <b/>
            <sz val="9"/>
            <color indexed="81"/>
            <rFont val="Tahoma"/>
            <family val="2"/>
          </rPr>
          <t>Author:</t>
        </r>
        <r>
          <rPr>
            <sz val="9"/>
            <color indexed="81"/>
            <rFont val="Tahoma"/>
            <family val="2"/>
          </rPr>
          <t xml:space="preserve">
Free form field. Enter complainants name/ client code as required. </t>
        </r>
      </text>
    </comment>
    <comment ref="E16" authorId="0" shapeId="0" xr:uid="{A8E0C54C-AC31-41BD-806C-58D72EF6E3A2}">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6" authorId="0" shapeId="0" xr:uid="{633A2D26-25AB-422F-A3B4-60B04266B7AD}">
      <text>
        <r>
          <rPr>
            <b/>
            <sz val="9"/>
            <color indexed="81"/>
            <rFont val="Tahoma"/>
            <family val="2"/>
          </rPr>
          <t>Author:</t>
        </r>
        <r>
          <rPr>
            <sz val="9"/>
            <color indexed="81"/>
            <rFont val="Tahoma"/>
            <family val="2"/>
          </rPr>
          <t xml:space="preserve">
Free form field, not sent to ASIC.</t>
        </r>
      </text>
    </comment>
    <comment ref="G16" authorId="0" shapeId="0" xr:uid="{9CB4135A-2FF2-438B-8378-5C2BA34C2062}">
      <text>
        <r>
          <rPr>
            <b/>
            <sz val="9"/>
            <color indexed="81"/>
            <rFont val="Tahoma"/>
            <family val="2"/>
          </rPr>
          <t>Author:</t>
        </r>
        <r>
          <rPr>
            <sz val="9"/>
            <color indexed="81"/>
            <rFont val="Tahoma"/>
            <family val="2"/>
          </rPr>
          <t xml:space="preserve">
Free form field, not sent to ASIC.</t>
        </r>
      </text>
    </comment>
    <comment ref="H16" authorId="0" shapeId="0" xr:uid="{AF9C429C-ACB8-4996-B6E1-3E304573979F}">
      <text>
        <r>
          <rPr>
            <b/>
            <sz val="9"/>
            <color indexed="81"/>
            <rFont val="Tahoma"/>
            <family val="2"/>
          </rPr>
          <t>Author:</t>
        </r>
        <r>
          <rPr>
            <sz val="9"/>
            <color indexed="81"/>
            <rFont val="Tahoma"/>
            <family val="2"/>
          </rPr>
          <t xml:space="preserve">
Free form field, not sent  to ASIC.</t>
        </r>
      </text>
    </comment>
    <comment ref="M16" authorId="0" shapeId="0" xr:uid="{F2FCD575-AE30-454D-868E-C4BFE136DB38}">
      <text>
        <r>
          <rPr>
            <b/>
            <sz val="9"/>
            <color indexed="81"/>
            <rFont val="Tahoma"/>
            <family val="2"/>
          </rPr>
          <t>Author:</t>
        </r>
        <r>
          <rPr>
            <sz val="9"/>
            <color indexed="81"/>
            <rFont val="Tahoma"/>
            <family val="2"/>
          </rPr>
          <t xml:space="preserve">
Mandatory field, enter Postcode of the Complainants residential or business address.</t>
        </r>
      </text>
    </comment>
    <comment ref="Y16" authorId="0" shapeId="0" xr:uid="{3C53BC79-CDD8-4C76-A3D8-FD6E5D2C53BA}">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7" authorId="0" shapeId="0" xr:uid="{14AB3B9F-7E17-48EC-977E-C8FAD3F9714B}">
      <text>
        <r>
          <rPr>
            <b/>
            <sz val="9"/>
            <color indexed="81"/>
            <rFont val="Tahoma"/>
            <family val="2"/>
          </rPr>
          <t>Author:</t>
        </r>
        <r>
          <rPr>
            <sz val="9"/>
            <color indexed="81"/>
            <rFont val="Tahoma"/>
            <family val="2"/>
          </rPr>
          <t xml:space="preserve">
Must be unique and can be alphanumeric.</t>
        </r>
      </text>
    </comment>
    <comment ref="B17" authorId="0" shapeId="0" xr:uid="{2F7B1A50-B9C0-4148-8262-7210D872C9A7}">
      <text>
        <r>
          <rPr>
            <b/>
            <sz val="9"/>
            <color indexed="81"/>
            <rFont val="Tahoma"/>
            <family val="2"/>
          </rPr>
          <t>Author:</t>
        </r>
        <r>
          <rPr>
            <sz val="9"/>
            <color indexed="81"/>
            <rFont val="Tahoma"/>
            <family val="2"/>
          </rPr>
          <t xml:space="preserve">
Free form field. Enter complainants name/ client code as required. </t>
        </r>
      </text>
    </comment>
    <comment ref="E17" authorId="0" shapeId="0" xr:uid="{96527C76-4289-48C2-9F28-71FEB02A6090}">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7" authorId="0" shapeId="0" xr:uid="{34EA567E-A4F5-41A7-B155-F23230C9309A}">
      <text>
        <r>
          <rPr>
            <b/>
            <sz val="9"/>
            <color indexed="81"/>
            <rFont val="Tahoma"/>
            <family val="2"/>
          </rPr>
          <t>Author:</t>
        </r>
        <r>
          <rPr>
            <sz val="9"/>
            <color indexed="81"/>
            <rFont val="Tahoma"/>
            <family val="2"/>
          </rPr>
          <t xml:space="preserve">
Free form field, not sent to ASIC.</t>
        </r>
      </text>
    </comment>
    <comment ref="G17" authorId="0" shapeId="0" xr:uid="{D49997F6-C752-472C-91C1-1ACDA66814DA}">
      <text>
        <r>
          <rPr>
            <b/>
            <sz val="9"/>
            <color indexed="81"/>
            <rFont val="Tahoma"/>
            <family val="2"/>
          </rPr>
          <t>Author:</t>
        </r>
        <r>
          <rPr>
            <sz val="9"/>
            <color indexed="81"/>
            <rFont val="Tahoma"/>
            <family val="2"/>
          </rPr>
          <t xml:space="preserve">
Free form field, not sent to ASIC.</t>
        </r>
      </text>
    </comment>
    <comment ref="H17" authorId="0" shapeId="0" xr:uid="{2D3905C8-AE83-4BAB-902F-F46F63C30642}">
      <text>
        <r>
          <rPr>
            <b/>
            <sz val="9"/>
            <color indexed="81"/>
            <rFont val="Tahoma"/>
            <family val="2"/>
          </rPr>
          <t>Author:</t>
        </r>
        <r>
          <rPr>
            <sz val="9"/>
            <color indexed="81"/>
            <rFont val="Tahoma"/>
            <family val="2"/>
          </rPr>
          <t xml:space="preserve">
Free form field, not sent  to ASIC.</t>
        </r>
      </text>
    </comment>
    <comment ref="M17" authorId="0" shapeId="0" xr:uid="{E6D1A4CA-819A-4E6C-A1A0-4DA67A1380FC}">
      <text>
        <r>
          <rPr>
            <b/>
            <sz val="9"/>
            <color indexed="81"/>
            <rFont val="Tahoma"/>
            <family val="2"/>
          </rPr>
          <t>Author:</t>
        </r>
        <r>
          <rPr>
            <sz val="9"/>
            <color indexed="81"/>
            <rFont val="Tahoma"/>
            <family val="2"/>
          </rPr>
          <t xml:space="preserve">
Mandatory field, enter Postcode of the Complainants residential or business address.</t>
        </r>
      </text>
    </comment>
    <comment ref="Y17" authorId="0" shapeId="0" xr:uid="{DDB70BEB-B1AA-45D7-9E9B-A50168F48C95}">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8" authorId="0" shapeId="0" xr:uid="{297DA37F-766B-41FB-BAC8-74ECA208DA02}">
      <text>
        <r>
          <rPr>
            <b/>
            <sz val="9"/>
            <color indexed="81"/>
            <rFont val="Tahoma"/>
            <family val="2"/>
          </rPr>
          <t>Author:</t>
        </r>
        <r>
          <rPr>
            <sz val="9"/>
            <color indexed="81"/>
            <rFont val="Tahoma"/>
            <family val="2"/>
          </rPr>
          <t xml:space="preserve">
Must be unique and can be alphanumeric.</t>
        </r>
      </text>
    </comment>
    <comment ref="B18" authorId="0" shapeId="0" xr:uid="{BE6813B9-048F-4309-B18D-8C903229F606}">
      <text>
        <r>
          <rPr>
            <b/>
            <sz val="9"/>
            <color indexed="81"/>
            <rFont val="Tahoma"/>
            <family val="2"/>
          </rPr>
          <t>Author:</t>
        </r>
        <r>
          <rPr>
            <sz val="9"/>
            <color indexed="81"/>
            <rFont val="Tahoma"/>
            <family val="2"/>
          </rPr>
          <t xml:space="preserve">
Free form field. Enter complainants name/ client code as required. </t>
        </r>
      </text>
    </comment>
    <comment ref="E18" authorId="0" shapeId="0" xr:uid="{49B3B9C9-2304-4888-BCA8-60C9E444CBBB}">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8" authorId="0" shapeId="0" xr:uid="{CC322167-8F4E-4E80-9980-B218FC3B4801}">
      <text>
        <r>
          <rPr>
            <b/>
            <sz val="9"/>
            <color indexed="81"/>
            <rFont val="Tahoma"/>
            <family val="2"/>
          </rPr>
          <t>Author:</t>
        </r>
        <r>
          <rPr>
            <sz val="9"/>
            <color indexed="81"/>
            <rFont val="Tahoma"/>
            <family val="2"/>
          </rPr>
          <t xml:space="preserve">
Free form field, not sent to ASIC.</t>
        </r>
      </text>
    </comment>
    <comment ref="G18" authorId="0" shapeId="0" xr:uid="{5B1BE026-6B40-4643-A332-B1EA0D77E9F1}">
      <text>
        <r>
          <rPr>
            <b/>
            <sz val="9"/>
            <color indexed="81"/>
            <rFont val="Tahoma"/>
            <family val="2"/>
          </rPr>
          <t>Author:</t>
        </r>
        <r>
          <rPr>
            <sz val="9"/>
            <color indexed="81"/>
            <rFont val="Tahoma"/>
            <family val="2"/>
          </rPr>
          <t xml:space="preserve">
Free form field, not sent to ASIC.</t>
        </r>
      </text>
    </comment>
    <comment ref="H18" authorId="0" shapeId="0" xr:uid="{ED3D15FB-1FB8-41E5-8115-B93CD310DBA7}">
      <text>
        <r>
          <rPr>
            <b/>
            <sz val="9"/>
            <color indexed="81"/>
            <rFont val="Tahoma"/>
            <family val="2"/>
          </rPr>
          <t>Author:</t>
        </r>
        <r>
          <rPr>
            <sz val="9"/>
            <color indexed="81"/>
            <rFont val="Tahoma"/>
            <family val="2"/>
          </rPr>
          <t xml:space="preserve">
Free form field, not sent  to ASIC.</t>
        </r>
      </text>
    </comment>
    <comment ref="M18" authorId="0" shapeId="0" xr:uid="{F9526450-99CC-4199-958F-FCBFA40307DD}">
      <text>
        <r>
          <rPr>
            <b/>
            <sz val="9"/>
            <color indexed="81"/>
            <rFont val="Tahoma"/>
            <family val="2"/>
          </rPr>
          <t>Author:</t>
        </r>
        <r>
          <rPr>
            <sz val="9"/>
            <color indexed="81"/>
            <rFont val="Tahoma"/>
            <family val="2"/>
          </rPr>
          <t xml:space="preserve">
Mandatory field, enter Postcode of the Complainants residential or business address.</t>
        </r>
      </text>
    </comment>
    <comment ref="Y18" authorId="0" shapeId="0" xr:uid="{FF890BDC-E4DB-4E27-A01A-5EBF02557B5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9" authorId="0" shapeId="0" xr:uid="{03455FC5-2129-46F2-9D10-40B9325C8C73}">
      <text>
        <r>
          <rPr>
            <b/>
            <sz val="9"/>
            <color indexed="81"/>
            <rFont val="Tahoma"/>
            <family val="2"/>
          </rPr>
          <t>Author:</t>
        </r>
        <r>
          <rPr>
            <sz val="9"/>
            <color indexed="81"/>
            <rFont val="Tahoma"/>
            <family val="2"/>
          </rPr>
          <t xml:space="preserve">
Must be unique and can be alphanumeric.</t>
        </r>
      </text>
    </comment>
    <comment ref="B19" authorId="0" shapeId="0" xr:uid="{23611765-C868-49B9-B908-3DB80BA6F794}">
      <text>
        <r>
          <rPr>
            <b/>
            <sz val="9"/>
            <color indexed="81"/>
            <rFont val="Tahoma"/>
            <family val="2"/>
          </rPr>
          <t>Author:</t>
        </r>
        <r>
          <rPr>
            <sz val="9"/>
            <color indexed="81"/>
            <rFont val="Tahoma"/>
            <family val="2"/>
          </rPr>
          <t xml:space="preserve">
Free form field. Enter complainants name/ client code as required. </t>
        </r>
      </text>
    </comment>
    <comment ref="E19" authorId="0" shapeId="0" xr:uid="{93A0EBAF-1729-4E4D-BDE5-BCAEFC2C91ED}">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9" authorId="0" shapeId="0" xr:uid="{247CC5D8-B7AC-4C1B-B19E-0A94E57A315B}">
      <text>
        <r>
          <rPr>
            <b/>
            <sz val="9"/>
            <color indexed="81"/>
            <rFont val="Tahoma"/>
            <family val="2"/>
          </rPr>
          <t>Author:</t>
        </r>
        <r>
          <rPr>
            <sz val="9"/>
            <color indexed="81"/>
            <rFont val="Tahoma"/>
            <family val="2"/>
          </rPr>
          <t xml:space="preserve">
Free form field, not sent to ASIC.</t>
        </r>
      </text>
    </comment>
    <comment ref="G19" authorId="0" shapeId="0" xr:uid="{B13DF360-D069-4683-A016-E9E8C30F9FC4}">
      <text>
        <r>
          <rPr>
            <b/>
            <sz val="9"/>
            <color indexed="81"/>
            <rFont val="Tahoma"/>
            <family val="2"/>
          </rPr>
          <t>Author:</t>
        </r>
        <r>
          <rPr>
            <sz val="9"/>
            <color indexed="81"/>
            <rFont val="Tahoma"/>
            <family val="2"/>
          </rPr>
          <t xml:space="preserve">
Free form field, not sent to ASIC.</t>
        </r>
      </text>
    </comment>
    <comment ref="H19" authorId="0" shapeId="0" xr:uid="{1BCE6557-8E60-47F8-9996-550ADA6E83B8}">
      <text>
        <r>
          <rPr>
            <b/>
            <sz val="9"/>
            <color indexed="81"/>
            <rFont val="Tahoma"/>
            <family val="2"/>
          </rPr>
          <t>Author:</t>
        </r>
        <r>
          <rPr>
            <sz val="9"/>
            <color indexed="81"/>
            <rFont val="Tahoma"/>
            <family val="2"/>
          </rPr>
          <t xml:space="preserve">
Free form field, not sent  to ASIC.</t>
        </r>
      </text>
    </comment>
    <comment ref="M19" authorId="0" shapeId="0" xr:uid="{B8FB471B-E47B-4FDA-BDCD-72D69B8D5A8A}">
      <text>
        <r>
          <rPr>
            <b/>
            <sz val="9"/>
            <color indexed="81"/>
            <rFont val="Tahoma"/>
            <family val="2"/>
          </rPr>
          <t>Author:</t>
        </r>
        <r>
          <rPr>
            <sz val="9"/>
            <color indexed="81"/>
            <rFont val="Tahoma"/>
            <family val="2"/>
          </rPr>
          <t xml:space="preserve">
Mandatory field, enter Postcode of the Complainants residential or business address.</t>
        </r>
      </text>
    </comment>
    <comment ref="Y19" authorId="0" shapeId="0" xr:uid="{82D2D0ED-FB61-4DB7-89B6-EE801473C372}">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0" authorId="0" shapeId="0" xr:uid="{DE9D4D9B-8B87-4183-A26B-16A1710DB4E9}">
      <text>
        <r>
          <rPr>
            <b/>
            <sz val="9"/>
            <color indexed="81"/>
            <rFont val="Tahoma"/>
            <family val="2"/>
          </rPr>
          <t>Author:</t>
        </r>
        <r>
          <rPr>
            <sz val="9"/>
            <color indexed="81"/>
            <rFont val="Tahoma"/>
            <family val="2"/>
          </rPr>
          <t xml:space="preserve">
Must be unique and can be alphanumeric.</t>
        </r>
      </text>
    </comment>
    <comment ref="B20" authorId="0" shapeId="0" xr:uid="{BE28CD3A-BF9C-4C7B-96DD-9B7AE86938EF}">
      <text>
        <r>
          <rPr>
            <b/>
            <sz val="9"/>
            <color indexed="81"/>
            <rFont val="Tahoma"/>
            <family val="2"/>
          </rPr>
          <t>Author:</t>
        </r>
        <r>
          <rPr>
            <sz val="9"/>
            <color indexed="81"/>
            <rFont val="Tahoma"/>
            <family val="2"/>
          </rPr>
          <t xml:space="preserve">
Free form field. Enter complainants name/ client code as required. </t>
        </r>
      </text>
    </comment>
    <comment ref="E20" authorId="0" shapeId="0" xr:uid="{5CC6E9AF-6A4E-407E-A79B-3CE795918A07}">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0" authorId="0" shapeId="0" xr:uid="{1EFC443D-AAED-4030-A5CF-B4D14681187B}">
      <text>
        <r>
          <rPr>
            <b/>
            <sz val="9"/>
            <color indexed="81"/>
            <rFont val="Tahoma"/>
            <family val="2"/>
          </rPr>
          <t>Author:</t>
        </r>
        <r>
          <rPr>
            <sz val="9"/>
            <color indexed="81"/>
            <rFont val="Tahoma"/>
            <family val="2"/>
          </rPr>
          <t xml:space="preserve">
Free form field, not sent to ASIC.</t>
        </r>
      </text>
    </comment>
    <comment ref="G20" authorId="0" shapeId="0" xr:uid="{DBBFB8E4-F1EB-4CD2-AAB0-4EBB46EC4391}">
      <text>
        <r>
          <rPr>
            <b/>
            <sz val="9"/>
            <color indexed="81"/>
            <rFont val="Tahoma"/>
            <family val="2"/>
          </rPr>
          <t>Author:</t>
        </r>
        <r>
          <rPr>
            <sz val="9"/>
            <color indexed="81"/>
            <rFont val="Tahoma"/>
            <family val="2"/>
          </rPr>
          <t xml:space="preserve">
Free form field, not sent to ASIC.</t>
        </r>
      </text>
    </comment>
    <comment ref="H20" authorId="0" shapeId="0" xr:uid="{8797011E-797D-4391-86A4-DEF5A00D2EFC}">
      <text>
        <r>
          <rPr>
            <b/>
            <sz val="9"/>
            <color indexed="81"/>
            <rFont val="Tahoma"/>
            <family val="2"/>
          </rPr>
          <t>Author:</t>
        </r>
        <r>
          <rPr>
            <sz val="9"/>
            <color indexed="81"/>
            <rFont val="Tahoma"/>
            <family val="2"/>
          </rPr>
          <t xml:space="preserve">
Free form field, not sent  to ASIC.</t>
        </r>
      </text>
    </comment>
    <comment ref="M20" authorId="0" shapeId="0" xr:uid="{A24AAE71-2FBE-4157-8DE4-7620A0B566FE}">
      <text>
        <r>
          <rPr>
            <b/>
            <sz val="9"/>
            <color indexed="81"/>
            <rFont val="Tahoma"/>
            <family val="2"/>
          </rPr>
          <t>Author:</t>
        </r>
        <r>
          <rPr>
            <sz val="9"/>
            <color indexed="81"/>
            <rFont val="Tahoma"/>
            <family val="2"/>
          </rPr>
          <t xml:space="preserve">
Mandatory field, enter Postcode of the Complainants residential or business address.</t>
        </r>
      </text>
    </comment>
    <comment ref="Y20" authorId="0" shapeId="0" xr:uid="{F1C88439-2089-463C-A5F1-31D9FA89E24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1" authorId="0" shapeId="0" xr:uid="{F76AFC36-FF83-4E5B-B07D-5927DCFB16EB}">
      <text>
        <r>
          <rPr>
            <b/>
            <sz val="9"/>
            <color indexed="81"/>
            <rFont val="Tahoma"/>
            <family val="2"/>
          </rPr>
          <t>Author:</t>
        </r>
        <r>
          <rPr>
            <sz val="9"/>
            <color indexed="81"/>
            <rFont val="Tahoma"/>
            <family val="2"/>
          </rPr>
          <t xml:space="preserve">
Must be unique and can be alphanumeric.</t>
        </r>
      </text>
    </comment>
    <comment ref="B21" authorId="0" shapeId="0" xr:uid="{10BDF2E8-7D24-46A2-A89B-3FB99F24B905}">
      <text>
        <r>
          <rPr>
            <b/>
            <sz val="9"/>
            <color indexed="81"/>
            <rFont val="Tahoma"/>
            <family val="2"/>
          </rPr>
          <t>Author:</t>
        </r>
        <r>
          <rPr>
            <sz val="9"/>
            <color indexed="81"/>
            <rFont val="Tahoma"/>
            <family val="2"/>
          </rPr>
          <t xml:space="preserve">
Free form field. Enter complainants name/ client code as required. </t>
        </r>
      </text>
    </comment>
    <comment ref="E21" authorId="0" shapeId="0" xr:uid="{888ED8D0-2F9C-4A64-859D-69D399A1A309}">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1" authorId="0" shapeId="0" xr:uid="{B816C7CF-7DCC-4458-8397-EAB16B53D724}">
      <text>
        <r>
          <rPr>
            <b/>
            <sz val="9"/>
            <color indexed="81"/>
            <rFont val="Tahoma"/>
            <family val="2"/>
          </rPr>
          <t>Author:</t>
        </r>
        <r>
          <rPr>
            <sz val="9"/>
            <color indexed="81"/>
            <rFont val="Tahoma"/>
            <family val="2"/>
          </rPr>
          <t xml:space="preserve">
Free form field, not sent to ASIC.</t>
        </r>
      </text>
    </comment>
    <comment ref="G21" authorId="0" shapeId="0" xr:uid="{C2C50466-7993-47C3-AC03-1A8DB29B23B5}">
      <text>
        <r>
          <rPr>
            <b/>
            <sz val="9"/>
            <color indexed="81"/>
            <rFont val="Tahoma"/>
            <family val="2"/>
          </rPr>
          <t>Author:</t>
        </r>
        <r>
          <rPr>
            <sz val="9"/>
            <color indexed="81"/>
            <rFont val="Tahoma"/>
            <family val="2"/>
          </rPr>
          <t xml:space="preserve">
Free form field, not sent to ASIC.</t>
        </r>
      </text>
    </comment>
    <comment ref="H21" authorId="0" shapeId="0" xr:uid="{BA476E41-C36D-4997-94DA-E4691FC56122}">
      <text>
        <r>
          <rPr>
            <b/>
            <sz val="9"/>
            <color indexed="81"/>
            <rFont val="Tahoma"/>
            <family val="2"/>
          </rPr>
          <t>Author:</t>
        </r>
        <r>
          <rPr>
            <sz val="9"/>
            <color indexed="81"/>
            <rFont val="Tahoma"/>
            <family val="2"/>
          </rPr>
          <t xml:space="preserve">
Free form field, not sent  to ASIC.</t>
        </r>
      </text>
    </comment>
    <comment ref="M21" authorId="0" shapeId="0" xr:uid="{561314BE-1E41-490A-9874-C6E014D99894}">
      <text>
        <r>
          <rPr>
            <b/>
            <sz val="9"/>
            <color indexed="81"/>
            <rFont val="Tahoma"/>
            <family val="2"/>
          </rPr>
          <t>Author:</t>
        </r>
        <r>
          <rPr>
            <sz val="9"/>
            <color indexed="81"/>
            <rFont val="Tahoma"/>
            <family val="2"/>
          </rPr>
          <t xml:space="preserve">
Mandatory field, enter Postcode of the Complainants residential or business address.</t>
        </r>
      </text>
    </comment>
    <comment ref="Y21" authorId="0" shapeId="0" xr:uid="{C2A7C5E7-0439-444E-991E-209DC84BDE7C}">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2" authorId="0" shapeId="0" xr:uid="{1ADAC024-99FC-4443-837C-44175C3347F0}">
      <text>
        <r>
          <rPr>
            <b/>
            <sz val="9"/>
            <color indexed="81"/>
            <rFont val="Tahoma"/>
            <family val="2"/>
          </rPr>
          <t>Author:</t>
        </r>
        <r>
          <rPr>
            <sz val="9"/>
            <color indexed="81"/>
            <rFont val="Tahoma"/>
            <family val="2"/>
          </rPr>
          <t xml:space="preserve">
Must be unique and can be alphanumeric.</t>
        </r>
      </text>
    </comment>
    <comment ref="B22" authorId="0" shapeId="0" xr:uid="{CB81908D-1C5A-4612-AB62-A47927C25A11}">
      <text>
        <r>
          <rPr>
            <b/>
            <sz val="9"/>
            <color indexed="81"/>
            <rFont val="Tahoma"/>
            <family val="2"/>
          </rPr>
          <t>Author:</t>
        </r>
        <r>
          <rPr>
            <sz val="9"/>
            <color indexed="81"/>
            <rFont val="Tahoma"/>
            <family val="2"/>
          </rPr>
          <t xml:space="preserve">
Free form field. Enter complainants name/ client code as required. </t>
        </r>
      </text>
    </comment>
    <comment ref="E22" authorId="0" shapeId="0" xr:uid="{6715878D-F35B-4100-A2EF-3E899EF0DA13}">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2" authorId="0" shapeId="0" xr:uid="{7AE9641A-6EFD-4A0E-A1B5-327A5A5F6AC6}">
      <text>
        <r>
          <rPr>
            <b/>
            <sz val="9"/>
            <color indexed="81"/>
            <rFont val="Tahoma"/>
            <family val="2"/>
          </rPr>
          <t>Author:</t>
        </r>
        <r>
          <rPr>
            <sz val="9"/>
            <color indexed="81"/>
            <rFont val="Tahoma"/>
            <family val="2"/>
          </rPr>
          <t xml:space="preserve">
Free form field, not sent to ASIC.</t>
        </r>
      </text>
    </comment>
    <comment ref="G22" authorId="0" shapeId="0" xr:uid="{7E91599C-0630-4819-95E8-B58651BD6790}">
      <text>
        <r>
          <rPr>
            <b/>
            <sz val="9"/>
            <color indexed="81"/>
            <rFont val="Tahoma"/>
            <family val="2"/>
          </rPr>
          <t>Author:</t>
        </r>
        <r>
          <rPr>
            <sz val="9"/>
            <color indexed="81"/>
            <rFont val="Tahoma"/>
            <family val="2"/>
          </rPr>
          <t xml:space="preserve">
Free form field, not sent to ASIC.</t>
        </r>
      </text>
    </comment>
    <comment ref="H22" authorId="0" shapeId="0" xr:uid="{9A42071B-4DAA-4B15-AC75-E88C7484AEB7}">
      <text>
        <r>
          <rPr>
            <b/>
            <sz val="9"/>
            <color indexed="81"/>
            <rFont val="Tahoma"/>
            <family val="2"/>
          </rPr>
          <t>Author:</t>
        </r>
        <r>
          <rPr>
            <sz val="9"/>
            <color indexed="81"/>
            <rFont val="Tahoma"/>
            <family val="2"/>
          </rPr>
          <t xml:space="preserve">
Free form field, not sent  to ASIC.</t>
        </r>
      </text>
    </comment>
    <comment ref="M22" authorId="0" shapeId="0" xr:uid="{BACEE9B3-7E48-466E-8A63-05D04DFA9778}">
      <text>
        <r>
          <rPr>
            <b/>
            <sz val="9"/>
            <color indexed="81"/>
            <rFont val="Tahoma"/>
            <family val="2"/>
          </rPr>
          <t>Author:</t>
        </r>
        <r>
          <rPr>
            <sz val="9"/>
            <color indexed="81"/>
            <rFont val="Tahoma"/>
            <family val="2"/>
          </rPr>
          <t xml:space="preserve">
Mandatory field, enter Postcode of the Complainants residential or business address.</t>
        </r>
      </text>
    </comment>
    <comment ref="Y22" authorId="0" shapeId="0" xr:uid="{04758321-29EF-4A27-822A-A4DFCDE9C339}">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3" authorId="0" shapeId="0" xr:uid="{0A3616F8-371E-432C-9A02-D6B696C3DA89}">
      <text>
        <r>
          <rPr>
            <b/>
            <sz val="9"/>
            <color indexed="81"/>
            <rFont val="Tahoma"/>
            <family val="2"/>
          </rPr>
          <t>Author:</t>
        </r>
        <r>
          <rPr>
            <sz val="9"/>
            <color indexed="81"/>
            <rFont val="Tahoma"/>
            <family val="2"/>
          </rPr>
          <t xml:space="preserve">
Must be unique and can be alphanumeric.</t>
        </r>
      </text>
    </comment>
    <comment ref="B23" authorId="0" shapeId="0" xr:uid="{EBE21D47-0E66-4902-A4B7-B80DD0E71B6C}">
      <text>
        <r>
          <rPr>
            <b/>
            <sz val="9"/>
            <color indexed="81"/>
            <rFont val="Tahoma"/>
            <family val="2"/>
          </rPr>
          <t>Author:</t>
        </r>
        <r>
          <rPr>
            <sz val="9"/>
            <color indexed="81"/>
            <rFont val="Tahoma"/>
            <family val="2"/>
          </rPr>
          <t xml:space="preserve">
Free form field. Enter complainants name/ client code as required. </t>
        </r>
      </text>
    </comment>
    <comment ref="E23" authorId="0" shapeId="0" xr:uid="{7DBFA380-E8D2-4C9C-8979-F3F48A33051F}">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3" authorId="0" shapeId="0" xr:uid="{08DEC040-20E7-4D21-B2D7-F6C9651B71CF}">
      <text>
        <r>
          <rPr>
            <b/>
            <sz val="9"/>
            <color indexed="81"/>
            <rFont val="Tahoma"/>
            <family val="2"/>
          </rPr>
          <t>Author:</t>
        </r>
        <r>
          <rPr>
            <sz val="9"/>
            <color indexed="81"/>
            <rFont val="Tahoma"/>
            <family val="2"/>
          </rPr>
          <t xml:space="preserve">
Free form field, not sent to ASIC.</t>
        </r>
      </text>
    </comment>
    <comment ref="G23" authorId="0" shapeId="0" xr:uid="{BF62D12D-6C06-42DB-8F67-C83A19073E7E}">
      <text>
        <r>
          <rPr>
            <b/>
            <sz val="9"/>
            <color indexed="81"/>
            <rFont val="Tahoma"/>
            <family val="2"/>
          </rPr>
          <t>Author:</t>
        </r>
        <r>
          <rPr>
            <sz val="9"/>
            <color indexed="81"/>
            <rFont val="Tahoma"/>
            <family val="2"/>
          </rPr>
          <t xml:space="preserve">
Free form field, not sent to ASIC.</t>
        </r>
      </text>
    </comment>
    <comment ref="H23" authorId="0" shapeId="0" xr:uid="{1AC87135-3B6B-4EDE-AC88-3DA058CCF78F}">
      <text>
        <r>
          <rPr>
            <b/>
            <sz val="9"/>
            <color indexed="81"/>
            <rFont val="Tahoma"/>
            <family val="2"/>
          </rPr>
          <t>Author:</t>
        </r>
        <r>
          <rPr>
            <sz val="9"/>
            <color indexed="81"/>
            <rFont val="Tahoma"/>
            <family val="2"/>
          </rPr>
          <t xml:space="preserve">
Free form field, not sent  to ASIC.</t>
        </r>
      </text>
    </comment>
    <comment ref="M23" authorId="0" shapeId="0" xr:uid="{9EB390E6-C7F3-4524-8898-C1EB4AA662C1}">
      <text>
        <r>
          <rPr>
            <b/>
            <sz val="9"/>
            <color indexed="81"/>
            <rFont val="Tahoma"/>
            <family val="2"/>
          </rPr>
          <t>Author:</t>
        </r>
        <r>
          <rPr>
            <sz val="9"/>
            <color indexed="81"/>
            <rFont val="Tahoma"/>
            <family val="2"/>
          </rPr>
          <t xml:space="preserve">
Mandatory field, enter Postcode of the Complainants residential or business address.</t>
        </r>
      </text>
    </comment>
    <comment ref="Y23" authorId="0" shapeId="0" xr:uid="{4B8D13E3-735A-4F52-A6CC-ECC1E234FD12}">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4" authorId="0" shapeId="0" xr:uid="{40464754-D7DC-4023-A819-ED5820470DCB}">
      <text>
        <r>
          <rPr>
            <b/>
            <sz val="9"/>
            <color indexed="81"/>
            <rFont val="Tahoma"/>
            <family val="2"/>
          </rPr>
          <t>Author:</t>
        </r>
        <r>
          <rPr>
            <sz val="9"/>
            <color indexed="81"/>
            <rFont val="Tahoma"/>
            <family val="2"/>
          </rPr>
          <t xml:space="preserve">
Must be unique and can be alphanumeric.</t>
        </r>
      </text>
    </comment>
    <comment ref="B24" authorId="0" shapeId="0" xr:uid="{D13D0D89-840B-47BE-83F9-DC459C032371}">
      <text>
        <r>
          <rPr>
            <b/>
            <sz val="9"/>
            <color indexed="81"/>
            <rFont val="Tahoma"/>
            <family val="2"/>
          </rPr>
          <t>Author:</t>
        </r>
        <r>
          <rPr>
            <sz val="9"/>
            <color indexed="81"/>
            <rFont val="Tahoma"/>
            <family val="2"/>
          </rPr>
          <t xml:space="preserve">
Free form field. Enter complainants name/ client code as required. </t>
        </r>
      </text>
    </comment>
    <comment ref="E24" authorId="0" shapeId="0" xr:uid="{B446F30D-E335-4176-9D9A-C2F5409B7610}">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4" authorId="0" shapeId="0" xr:uid="{38BB5394-ECAA-4F2F-83A0-C9CA7E8E5C47}">
      <text>
        <r>
          <rPr>
            <b/>
            <sz val="9"/>
            <color indexed="81"/>
            <rFont val="Tahoma"/>
            <family val="2"/>
          </rPr>
          <t>Author:</t>
        </r>
        <r>
          <rPr>
            <sz val="9"/>
            <color indexed="81"/>
            <rFont val="Tahoma"/>
            <family val="2"/>
          </rPr>
          <t xml:space="preserve">
Free form field, not sent to ASIC.</t>
        </r>
      </text>
    </comment>
    <comment ref="G24" authorId="0" shapeId="0" xr:uid="{070BE9EE-0738-4DC9-8E7E-8830ED2542C3}">
      <text>
        <r>
          <rPr>
            <b/>
            <sz val="9"/>
            <color indexed="81"/>
            <rFont val="Tahoma"/>
            <family val="2"/>
          </rPr>
          <t>Author:</t>
        </r>
        <r>
          <rPr>
            <sz val="9"/>
            <color indexed="81"/>
            <rFont val="Tahoma"/>
            <family val="2"/>
          </rPr>
          <t xml:space="preserve">
Free form field, not sent to ASIC.</t>
        </r>
      </text>
    </comment>
    <comment ref="H24" authorId="0" shapeId="0" xr:uid="{C1028C5A-F327-4120-8800-54485CFA5C3B}">
      <text>
        <r>
          <rPr>
            <b/>
            <sz val="9"/>
            <color indexed="81"/>
            <rFont val="Tahoma"/>
            <family val="2"/>
          </rPr>
          <t>Author:</t>
        </r>
        <r>
          <rPr>
            <sz val="9"/>
            <color indexed="81"/>
            <rFont val="Tahoma"/>
            <family val="2"/>
          </rPr>
          <t xml:space="preserve">
Free form field, not sent  to ASIC.</t>
        </r>
      </text>
    </comment>
    <comment ref="M24" authorId="0" shapeId="0" xr:uid="{80A64723-4BDD-4065-8EBD-D47AF3D9AE36}">
      <text>
        <r>
          <rPr>
            <b/>
            <sz val="9"/>
            <color indexed="81"/>
            <rFont val="Tahoma"/>
            <family val="2"/>
          </rPr>
          <t>Author:</t>
        </r>
        <r>
          <rPr>
            <sz val="9"/>
            <color indexed="81"/>
            <rFont val="Tahoma"/>
            <family val="2"/>
          </rPr>
          <t xml:space="preserve">
Mandatory field, enter Postcode of the Complainants residential or business address.</t>
        </r>
      </text>
    </comment>
    <comment ref="Y24" authorId="0" shapeId="0" xr:uid="{84821B2B-10AF-4CD7-8C49-0C5E2D460573}">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5" authorId="0" shapeId="0" xr:uid="{00149919-4ED5-4000-9B1F-DFE6A2948F55}">
      <text>
        <r>
          <rPr>
            <b/>
            <sz val="9"/>
            <color indexed="81"/>
            <rFont val="Tahoma"/>
            <family val="2"/>
          </rPr>
          <t>Author:</t>
        </r>
        <r>
          <rPr>
            <sz val="9"/>
            <color indexed="81"/>
            <rFont val="Tahoma"/>
            <family val="2"/>
          </rPr>
          <t xml:space="preserve">
Must be unique and can be alphanumeric.</t>
        </r>
      </text>
    </comment>
    <comment ref="B25" authorId="0" shapeId="0" xr:uid="{5487455A-F638-4ADF-AE28-69C994DF3E86}">
      <text>
        <r>
          <rPr>
            <b/>
            <sz val="9"/>
            <color indexed="81"/>
            <rFont val="Tahoma"/>
            <family val="2"/>
          </rPr>
          <t>Author:</t>
        </r>
        <r>
          <rPr>
            <sz val="9"/>
            <color indexed="81"/>
            <rFont val="Tahoma"/>
            <family val="2"/>
          </rPr>
          <t xml:space="preserve">
Free form field. Enter complainants name/ client code as required. </t>
        </r>
      </text>
    </comment>
    <comment ref="E25" authorId="0" shapeId="0" xr:uid="{16F41E65-60AB-4C6F-A817-7DB079B2CA7C}">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5" authorId="0" shapeId="0" xr:uid="{AC9AF658-E437-46AC-9C7F-136B8448F628}">
      <text>
        <r>
          <rPr>
            <b/>
            <sz val="9"/>
            <color indexed="81"/>
            <rFont val="Tahoma"/>
            <family val="2"/>
          </rPr>
          <t>Author:</t>
        </r>
        <r>
          <rPr>
            <sz val="9"/>
            <color indexed="81"/>
            <rFont val="Tahoma"/>
            <family val="2"/>
          </rPr>
          <t xml:space="preserve">
Free form field, not sent to ASIC.</t>
        </r>
      </text>
    </comment>
    <comment ref="G25" authorId="0" shapeId="0" xr:uid="{4A716B6C-340D-41CD-BB21-2F695971B9FE}">
      <text>
        <r>
          <rPr>
            <b/>
            <sz val="9"/>
            <color indexed="81"/>
            <rFont val="Tahoma"/>
            <family val="2"/>
          </rPr>
          <t>Author:</t>
        </r>
        <r>
          <rPr>
            <sz val="9"/>
            <color indexed="81"/>
            <rFont val="Tahoma"/>
            <family val="2"/>
          </rPr>
          <t xml:space="preserve">
Free form field, not sent to ASIC.</t>
        </r>
      </text>
    </comment>
    <comment ref="H25" authorId="0" shapeId="0" xr:uid="{88F3CA65-FB31-4A24-8792-5C482A6FE664}">
      <text>
        <r>
          <rPr>
            <b/>
            <sz val="9"/>
            <color indexed="81"/>
            <rFont val="Tahoma"/>
            <family val="2"/>
          </rPr>
          <t>Author:</t>
        </r>
        <r>
          <rPr>
            <sz val="9"/>
            <color indexed="81"/>
            <rFont val="Tahoma"/>
            <family val="2"/>
          </rPr>
          <t xml:space="preserve">
Free form field, not sent  to ASIC.</t>
        </r>
      </text>
    </comment>
    <comment ref="M25" authorId="0" shapeId="0" xr:uid="{7FA7B2A7-6CB4-427C-BEE6-EA9BDF825E68}">
      <text>
        <r>
          <rPr>
            <b/>
            <sz val="9"/>
            <color indexed="81"/>
            <rFont val="Tahoma"/>
            <family val="2"/>
          </rPr>
          <t>Author:</t>
        </r>
        <r>
          <rPr>
            <sz val="9"/>
            <color indexed="81"/>
            <rFont val="Tahoma"/>
            <family val="2"/>
          </rPr>
          <t xml:space="preserve">
Mandatory field, enter Postcode of the Complainants residential or business address.</t>
        </r>
      </text>
    </comment>
    <comment ref="Y25" authorId="0" shapeId="0" xr:uid="{A154A188-9E49-4BE1-B97D-595BB6F783B7}">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6" authorId="0" shapeId="0" xr:uid="{FBBA800F-0DA2-4B7A-8714-A56D426909E9}">
      <text>
        <r>
          <rPr>
            <b/>
            <sz val="9"/>
            <color indexed="81"/>
            <rFont val="Tahoma"/>
            <family val="2"/>
          </rPr>
          <t>Author:</t>
        </r>
        <r>
          <rPr>
            <sz val="9"/>
            <color indexed="81"/>
            <rFont val="Tahoma"/>
            <family val="2"/>
          </rPr>
          <t xml:space="preserve">
Must be unique and can be alphanumeric.</t>
        </r>
      </text>
    </comment>
    <comment ref="B26" authorId="0" shapeId="0" xr:uid="{7AC600D3-37C2-48F9-8362-1BECDD7A7897}">
      <text>
        <r>
          <rPr>
            <b/>
            <sz val="9"/>
            <color indexed="81"/>
            <rFont val="Tahoma"/>
            <family val="2"/>
          </rPr>
          <t>Author:</t>
        </r>
        <r>
          <rPr>
            <sz val="9"/>
            <color indexed="81"/>
            <rFont val="Tahoma"/>
            <family val="2"/>
          </rPr>
          <t xml:space="preserve">
Free form field. Enter complainants name/ client code as required. </t>
        </r>
      </text>
    </comment>
    <comment ref="E26" authorId="0" shapeId="0" xr:uid="{1B169589-3769-4411-840B-A2E77A55A1F6}">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6" authorId="0" shapeId="0" xr:uid="{02066AE7-A401-4EC9-8DA8-2E079E7D6BC4}">
      <text>
        <r>
          <rPr>
            <b/>
            <sz val="9"/>
            <color indexed="81"/>
            <rFont val="Tahoma"/>
            <family val="2"/>
          </rPr>
          <t>Author:</t>
        </r>
        <r>
          <rPr>
            <sz val="9"/>
            <color indexed="81"/>
            <rFont val="Tahoma"/>
            <family val="2"/>
          </rPr>
          <t xml:space="preserve">
Free form field, not sent to ASIC.</t>
        </r>
      </text>
    </comment>
    <comment ref="G26" authorId="0" shapeId="0" xr:uid="{9CF1E0AA-B171-4075-B560-7D43AAAA2D20}">
      <text>
        <r>
          <rPr>
            <b/>
            <sz val="9"/>
            <color indexed="81"/>
            <rFont val="Tahoma"/>
            <family val="2"/>
          </rPr>
          <t>Author:</t>
        </r>
        <r>
          <rPr>
            <sz val="9"/>
            <color indexed="81"/>
            <rFont val="Tahoma"/>
            <family val="2"/>
          </rPr>
          <t xml:space="preserve">
Free form field, not sent to ASIC.</t>
        </r>
      </text>
    </comment>
    <comment ref="H26" authorId="0" shapeId="0" xr:uid="{63794B40-A794-4864-B407-7D23F8624958}">
      <text>
        <r>
          <rPr>
            <b/>
            <sz val="9"/>
            <color indexed="81"/>
            <rFont val="Tahoma"/>
            <family val="2"/>
          </rPr>
          <t>Author:</t>
        </r>
        <r>
          <rPr>
            <sz val="9"/>
            <color indexed="81"/>
            <rFont val="Tahoma"/>
            <family val="2"/>
          </rPr>
          <t xml:space="preserve">
Free form field, not sent  to ASIC.</t>
        </r>
      </text>
    </comment>
    <comment ref="M26" authorId="0" shapeId="0" xr:uid="{54BB8C4C-BD25-48A1-954B-40B98C95D083}">
      <text>
        <r>
          <rPr>
            <b/>
            <sz val="9"/>
            <color indexed="81"/>
            <rFont val="Tahoma"/>
            <family val="2"/>
          </rPr>
          <t>Author:</t>
        </r>
        <r>
          <rPr>
            <sz val="9"/>
            <color indexed="81"/>
            <rFont val="Tahoma"/>
            <family val="2"/>
          </rPr>
          <t xml:space="preserve">
Mandatory field, enter Postcode of the Complainants residential or business address.</t>
        </r>
      </text>
    </comment>
    <comment ref="Y26" authorId="0" shapeId="0" xr:uid="{CB1E916A-1003-467D-B53D-D46391BBD7FD}">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7" authorId="0" shapeId="0" xr:uid="{77E81023-01A9-4EDF-98A8-024469DEA7BC}">
      <text>
        <r>
          <rPr>
            <b/>
            <sz val="9"/>
            <color indexed="81"/>
            <rFont val="Tahoma"/>
            <family val="2"/>
          </rPr>
          <t>Author:</t>
        </r>
        <r>
          <rPr>
            <sz val="9"/>
            <color indexed="81"/>
            <rFont val="Tahoma"/>
            <family val="2"/>
          </rPr>
          <t xml:space="preserve">
Must be unique and can be alphanumeric.</t>
        </r>
      </text>
    </comment>
    <comment ref="B27" authorId="0" shapeId="0" xr:uid="{1D3516FE-00A5-4AC5-8131-98B460A4CD17}">
      <text>
        <r>
          <rPr>
            <b/>
            <sz val="9"/>
            <color indexed="81"/>
            <rFont val="Tahoma"/>
            <family val="2"/>
          </rPr>
          <t>Author:</t>
        </r>
        <r>
          <rPr>
            <sz val="9"/>
            <color indexed="81"/>
            <rFont val="Tahoma"/>
            <family val="2"/>
          </rPr>
          <t xml:space="preserve">
Free form field. Enter complainants name/ client code as required. </t>
        </r>
      </text>
    </comment>
    <comment ref="E27" authorId="0" shapeId="0" xr:uid="{198E369E-C281-41D4-9E1B-1ED2D7FE51DD}">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7" authorId="0" shapeId="0" xr:uid="{0EB0B384-4833-43BE-8A42-B626129ACECE}">
      <text>
        <r>
          <rPr>
            <b/>
            <sz val="9"/>
            <color indexed="81"/>
            <rFont val="Tahoma"/>
            <family val="2"/>
          </rPr>
          <t>Author:</t>
        </r>
        <r>
          <rPr>
            <sz val="9"/>
            <color indexed="81"/>
            <rFont val="Tahoma"/>
            <family val="2"/>
          </rPr>
          <t xml:space="preserve">
Free form field, not sent to ASIC.</t>
        </r>
      </text>
    </comment>
    <comment ref="G27" authorId="0" shapeId="0" xr:uid="{9CA2D134-94F2-4E94-8D98-D5AC89B168A8}">
      <text>
        <r>
          <rPr>
            <b/>
            <sz val="9"/>
            <color indexed="81"/>
            <rFont val="Tahoma"/>
            <family val="2"/>
          </rPr>
          <t>Author:</t>
        </r>
        <r>
          <rPr>
            <sz val="9"/>
            <color indexed="81"/>
            <rFont val="Tahoma"/>
            <family val="2"/>
          </rPr>
          <t xml:space="preserve">
Free form field, not sent to ASIC.</t>
        </r>
      </text>
    </comment>
    <comment ref="H27" authorId="0" shapeId="0" xr:uid="{AF734FC9-CD4A-46CC-9AA4-A8768E75B721}">
      <text>
        <r>
          <rPr>
            <b/>
            <sz val="9"/>
            <color indexed="81"/>
            <rFont val="Tahoma"/>
            <family val="2"/>
          </rPr>
          <t>Author:</t>
        </r>
        <r>
          <rPr>
            <sz val="9"/>
            <color indexed="81"/>
            <rFont val="Tahoma"/>
            <family val="2"/>
          </rPr>
          <t xml:space="preserve">
Free form field, not sent  to ASIC.</t>
        </r>
      </text>
    </comment>
    <comment ref="M27" authorId="0" shapeId="0" xr:uid="{7E1F44CC-3831-4467-9B54-B67890C175F7}">
      <text>
        <r>
          <rPr>
            <b/>
            <sz val="9"/>
            <color indexed="81"/>
            <rFont val="Tahoma"/>
            <family val="2"/>
          </rPr>
          <t>Author:</t>
        </r>
        <r>
          <rPr>
            <sz val="9"/>
            <color indexed="81"/>
            <rFont val="Tahoma"/>
            <family val="2"/>
          </rPr>
          <t xml:space="preserve">
Mandatory field, enter Postcode of the Complainants residential or business address.</t>
        </r>
      </text>
    </comment>
    <comment ref="Y27" authorId="0" shapeId="0" xr:uid="{8DB820B1-B893-4A07-A637-2C62234B94E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8" authorId="0" shapeId="0" xr:uid="{6F40062F-72DF-4B13-A860-02CACB4F894F}">
      <text>
        <r>
          <rPr>
            <b/>
            <sz val="9"/>
            <color indexed="81"/>
            <rFont val="Tahoma"/>
            <family val="2"/>
          </rPr>
          <t>Author:</t>
        </r>
        <r>
          <rPr>
            <sz val="9"/>
            <color indexed="81"/>
            <rFont val="Tahoma"/>
            <family val="2"/>
          </rPr>
          <t xml:space="preserve">
Must be unique and can be alphanumeric.</t>
        </r>
      </text>
    </comment>
    <comment ref="B28" authorId="0" shapeId="0" xr:uid="{D006A15C-1014-46C4-A240-5FD92B728496}">
      <text>
        <r>
          <rPr>
            <b/>
            <sz val="9"/>
            <color indexed="81"/>
            <rFont val="Tahoma"/>
            <family val="2"/>
          </rPr>
          <t>Author:</t>
        </r>
        <r>
          <rPr>
            <sz val="9"/>
            <color indexed="81"/>
            <rFont val="Tahoma"/>
            <family val="2"/>
          </rPr>
          <t xml:space="preserve">
Free form field. Enter complainants name/ client code as required. </t>
        </r>
      </text>
    </comment>
    <comment ref="E28" authorId="0" shapeId="0" xr:uid="{FE3B7D19-C019-4AF0-AEB3-03553BCBD48B}">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8" authorId="0" shapeId="0" xr:uid="{6034E268-2DA2-4D87-ACD8-C1119AB5EB31}">
      <text>
        <r>
          <rPr>
            <b/>
            <sz val="9"/>
            <color indexed="81"/>
            <rFont val="Tahoma"/>
            <family val="2"/>
          </rPr>
          <t>Author:</t>
        </r>
        <r>
          <rPr>
            <sz val="9"/>
            <color indexed="81"/>
            <rFont val="Tahoma"/>
            <family val="2"/>
          </rPr>
          <t xml:space="preserve">
Free form field, not sent to ASIC.</t>
        </r>
      </text>
    </comment>
    <comment ref="G28" authorId="0" shapeId="0" xr:uid="{3424196F-A361-42E4-955F-D38A9D19F9F2}">
      <text>
        <r>
          <rPr>
            <b/>
            <sz val="9"/>
            <color indexed="81"/>
            <rFont val="Tahoma"/>
            <family val="2"/>
          </rPr>
          <t>Author:</t>
        </r>
        <r>
          <rPr>
            <sz val="9"/>
            <color indexed="81"/>
            <rFont val="Tahoma"/>
            <family val="2"/>
          </rPr>
          <t xml:space="preserve">
Free form field, not sent to ASIC.</t>
        </r>
      </text>
    </comment>
    <comment ref="H28" authorId="0" shapeId="0" xr:uid="{499B766E-5F2F-4766-8CBD-585F7C652734}">
      <text>
        <r>
          <rPr>
            <b/>
            <sz val="9"/>
            <color indexed="81"/>
            <rFont val="Tahoma"/>
            <family val="2"/>
          </rPr>
          <t>Author:</t>
        </r>
        <r>
          <rPr>
            <sz val="9"/>
            <color indexed="81"/>
            <rFont val="Tahoma"/>
            <family val="2"/>
          </rPr>
          <t xml:space="preserve">
Free form field, not sent  to ASIC.</t>
        </r>
      </text>
    </comment>
    <comment ref="M28" authorId="0" shapeId="0" xr:uid="{7670CD5A-A64F-4F28-935D-4D2EF10B1F05}">
      <text>
        <r>
          <rPr>
            <b/>
            <sz val="9"/>
            <color indexed="81"/>
            <rFont val="Tahoma"/>
            <family val="2"/>
          </rPr>
          <t>Author:</t>
        </r>
        <r>
          <rPr>
            <sz val="9"/>
            <color indexed="81"/>
            <rFont val="Tahoma"/>
            <family val="2"/>
          </rPr>
          <t xml:space="preserve">
Mandatory field, enter Postcode of the Complainants residential or business address.</t>
        </r>
      </text>
    </comment>
    <comment ref="Y28" authorId="0" shapeId="0" xr:uid="{4123DE91-E9B8-43C7-A1AE-69180F233A35}">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29" authorId="0" shapeId="0" xr:uid="{71DF7956-CEB5-4FB3-B750-5C64EC76AFC4}">
      <text>
        <r>
          <rPr>
            <b/>
            <sz val="9"/>
            <color indexed="81"/>
            <rFont val="Tahoma"/>
            <family val="2"/>
          </rPr>
          <t>Author:</t>
        </r>
        <r>
          <rPr>
            <sz val="9"/>
            <color indexed="81"/>
            <rFont val="Tahoma"/>
            <family val="2"/>
          </rPr>
          <t xml:space="preserve">
Must be unique and can be alphanumeric.</t>
        </r>
      </text>
    </comment>
    <comment ref="B29" authorId="0" shapeId="0" xr:uid="{37CB8205-7D50-4C5C-AC76-9CB06FCD2174}">
      <text>
        <r>
          <rPr>
            <b/>
            <sz val="9"/>
            <color indexed="81"/>
            <rFont val="Tahoma"/>
            <family val="2"/>
          </rPr>
          <t>Author:</t>
        </r>
        <r>
          <rPr>
            <sz val="9"/>
            <color indexed="81"/>
            <rFont val="Tahoma"/>
            <family val="2"/>
          </rPr>
          <t xml:space="preserve">
Free form field. Enter complainants name/ client code as required. </t>
        </r>
      </text>
    </comment>
    <comment ref="E29" authorId="0" shapeId="0" xr:uid="{AFB1EB5C-C242-454E-A4BB-2D8A3509B025}">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29" authorId="0" shapeId="0" xr:uid="{97EACB73-1622-43EF-99A7-9E1BCE9C0DD0}">
      <text>
        <r>
          <rPr>
            <b/>
            <sz val="9"/>
            <color indexed="81"/>
            <rFont val="Tahoma"/>
            <family val="2"/>
          </rPr>
          <t>Author:</t>
        </r>
        <r>
          <rPr>
            <sz val="9"/>
            <color indexed="81"/>
            <rFont val="Tahoma"/>
            <family val="2"/>
          </rPr>
          <t xml:space="preserve">
Free form field, not sent to ASIC.</t>
        </r>
      </text>
    </comment>
    <comment ref="G29" authorId="0" shapeId="0" xr:uid="{BFE93F7C-C2A9-43E9-ADC2-7E1993DB3D89}">
      <text>
        <r>
          <rPr>
            <b/>
            <sz val="9"/>
            <color indexed="81"/>
            <rFont val="Tahoma"/>
            <family val="2"/>
          </rPr>
          <t>Author:</t>
        </r>
        <r>
          <rPr>
            <sz val="9"/>
            <color indexed="81"/>
            <rFont val="Tahoma"/>
            <family val="2"/>
          </rPr>
          <t xml:space="preserve">
Free form field, not sent to ASIC.</t>
        </r>
      </text>
    </comment>
    <comment ref="H29" authorId="0" shapeId="0" xr:uid="{D080192A-D948-470F-8446-69B6AA5E6B0D}">
      <text>
        <r>
          <rPr>
            <b/>
            <sz val="9"/>
            <color indexed="81"/>
            <rFont val="Tahoma"/>
            <family val="2"/>
          </rPr>
          <t>Author:</t>
        </r>
        <r>
          <rPr>
            <sz val="9"/>
            <color indexed="81"/>
            <rFont val="Tahoma"/>
            <family val="2"/>
          </rPr>
          <t xml:space="preserve">
Free form field, not sent  to ASIC.</t>
        </r>
      </text>
    </comment>
    <comment ref="M29" authorId="0" shapeId="0" xr:uid="{4E39C957-9BB3-455E-BFB6-97E555250532}">
      <text>
        <r>
          <rPr>
            <b/>
            <sz val="9"/>
            <color indexed="81"/>
            <rFont val="Tahoma"/>
            <family val="2"/>
          </rPr>
          <t>Author:</t>
        </r>
        <r>
          <rPr>
            <sz val="9"/>
            <color indexed="81"/>
            <rFont val="Tahoma"/>
            <family val="2"/>
          </rPr>
          <t xml:space="preserve">
Mandatory field, enter Postcode of the Complainants residential or business address.</t>
        </r>
      </text>
    </comment>
    <comment ref="Y29" authorId="0" shapeId="0" xr:uid="{897B68AE-6DB1-47E7-AD2E-FBA8948BE2C1}">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0" authorId="0" shapeId="0" xr:uid="{E4AAF33C-B94A-41EA-8E00-B52A6E78E817}">
      <text>
        <r>
          <rPr>
            <b/>
            <sz val="9"/>
            <color indexed="81"/>
            <rFont val="Tahoma"/>
            <family val="2"/>
          </rPr>
          <t>Author:</t>
        </r>
        <r>
          <rPr>
            <sz val="9"/>
            <color indexed="81"/>
            <rFont val="Tahoma"/>
            <family val="2"/>
          </rPr>
          <t xml:space="preserve">
Must be unique and can be alphanumeric.</t>
        </r>
      </text>
    </comment>
    <comment ref="B30" authorId="0" shapeId="0" xr:uid="{BEFB1984-32A2-473B-A25D-116EBC8DD9D3}">
      <text>
        <r>
          <rPr>
            <b/>
            <sz val="9"/>
            <color indexed="81"/>
            <rFont val="Tahoma"/>
            <family val="2"/>
          </rPr>
          <t>Author:</t>
        </r>
        <r>
          <rPr>
            <sz val="9"/>
            <color indexed="81"/>
            <rFont val="Tahoma"/>
            <family val="2"/>
          </rPr>
          <t xml:space="preserve">
Free form field. Enter complainants name/ client code as required. </t>
        </r>
      </text>
    </comment>
    <comment ref="E30" authorId="0" shapeId="0" xr:uid="{FEFA35F3-834B-4C1A-B514-FF51C522952D}">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0" authorId="0" shapeId="0" xr:uid="{BD8430C1-4D34-488A-A50E-0080C7711421}">
      <text>
        <r>
          <rPr>
            <b/>
            <sz val="9"/>
            <color indexed="81"/>
            <rFont val="Tahoma"/>
            <family val="2"/>
          </rPr>
          <t>Author:</t>
        </r>
        <r>
          <rPr>
            <sz val="9"/>
            <color indexed="81"/>
            <rFont val="Tahoma"/>
            <family val="2"/>
          </rPr>
          <t xml:space="preserve">
Free form field, not sent to ASIC.</t>
        </r>
      </text>
    </comment>
    <comment ref="G30" authorId="0" shapeId="0" xr:uid="{E0EF2EAD-9B6A-4A3A-99A5-A43871C13C23}">
      <text>
        <r>
          <rPr>
            <b/>
            <sz val="9"/>
            <color indexed="81"/>
            <rFont val="Tahoma"/>
            <family val="2"/>
          </rPr>
          <t>Author:</t>
        </r>
        <r>
          <rPr>
            <sz val="9"/>
            <color indexed="81"/>
            <rFont val="Tahoma"/>
            <family val="2"/>
          </rPr>
          <t xml:space="preserve">
Free form field, not sent to ASIC.</t>
        </r>
      </text>
    </comment>
    <comment ref="H30" authorId="0" shapeId="0" xr:uid="{FC3A6595-D08A-4848-9321-34F777D820AC}">
      <text>
        <r>
          <rPr>
            <b/>
            <sz val="9"/>
            <color indexed="81"/>
            <rFont val="Tahoma"/>
            <family val="2"/>
          </rPr>
          <t>Author:</t>
        </r>
        <r>
          <rPr>
            <sz val="9"/>
            <color indexed="81"/>
            <rFont val="Tahoma"/>
            <family val="2"/>
          </rPr>
          <t xml:space="preserve">
Free form field, not sent  to ASIC.</t>
        </r>
      </text>
    </comment>
    <comment ref="M30" authorId="0" shapeId="0" xr:uid="{CCCD5979-520C-4EE0-AE47-B627AF82DD27}">
      <text>
        <r>
          <rPr>
            <b/>
            <sz val="9"/>
            <color indexed="81"/>
            <rFont val="Tahoma"/>
            <family val="2"/>
          </rPr>
          <t>Author:</t>
        </r>
        <r>
          <rPr>
            <sz val="9"/>
            <color indexed="81"/>
            <rFont val="Tahoma"/>
            <family val="2"/>
          </rPr>
          <t xml:space="preserve">
Mandatory field, enter Postcode of the Complainants residential or business address.</t>
        </r>
      </text>
    </comment>
    <comment ref="Y30" authorId="0" shapeId="0" xr:uid="{44B0AE83-6405-4158-8FF2-9537A431B583}">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1" authorId="0" shapeId="0" xr:uid="{C7A65FFE-3086-4B8E-94BD-105763F4FD98}">
      <text>
        <r>
          <rPr>
            <b/>
            <sz val="9"/>
            <color indexed="81"/>
            <rFont val="Tahoma"/>
            <family val="2"/>
          </rPr>
          <t>Author:</t>
        </r>
        <r>
          <rPr>
            <sz val="9"/>
            <color indexed="81"/>
            <rFont val="Tahoma"/>
            <family val="2"/>
          </rPr>
          <t xml:space="preserve">
Must be unique and can be alphanumeric.</t>
        </r>
      </text>
    </comment>
    <comment ref="B31" authorId="0" shapeId="0" xr:uid="{BBBA3194-D10D-4F66-AD00-6D731D45AB14}">
      <text>
        <r>
          <rPr>
            <b/>
            <sz val="9"/>
            <color indexed="81"/>
            <rFont val="Tahoma"/>
            <family val="2"/>
          </rPr>
          <t>Author:</t>
        </r>
        <r>
          <rPr>
            <sz val="9"/>
            <color indexed="81"/>
            <rFont val="Tahoma"/>
            <family val="2"/>
          </rPr>
          <t xml:space="preserve">
Free form field. Enter complainants name/ client code as required. </t>
        </r>
      </text>
    </comment>
    <comment ref="E31" authorId="0" shapeId="0" xr:uid="{8F177D61-FEC9-4D6E-872A-416A5B43E39C}">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1" authorId="0" shapeId="0" xr:uid="{8A5D5BAC-25C1-47EC-97F6-C17F704360CE}">
      <text>
        <r>
          <rPr>
            <b/>
            <sz val="9"/>
            <color indexed="81"/>
            <rFont val="Tahoma"/>
            <family val="2"/>
          </rPr>
          <t>Author:</t>
        </r>
        <r>
          <rPr>
            <sz val="9"/>
            <color indexed="81"/>
            <rFont val="Tahoma"/>
            <family val="2"/>
          </rPr>
          <t xml:space="preserve">
Free form field, not sent to ASIC.</t>
        </r>
      </text>
    </comment>
    <comment ref="G31" authorId="0" shapeId="0" xr:uid="{960002C6-9424-4AEE-8066-9DBD44F337EA}">
      <text>
        <r>
          <rPr>
            <b/>
            <sz val="9"/>
            <color indexed="81"/>
            <rFont val="Tahoma"/>
            <family val="2"/>
          </rPr>
          <t>Author:</t>
        </r>
        <r>
          <rPr>
            <sz val="9"/>
            <color indexed="81"/>
            <rFont val="Tahoma"/>
            <family val="2"/>
          </rPr>
          <t xml:space="preserve">
Free form field, not sent to ASIC.</t>
        </r>
      </text>
    </comment>
    <comment ref="H31" authorId="0" shapeId="0" xr:uid="{6C9434B5-59A8-4373-A2EE-13390AB15CD6}">
      <text>
        <r>
          <rPr>
            <b/>
            <sz val="9"/>
            <color indexed="81"/>
            <rFont val="Tahoma"/>
            <family val="2"/>
          </rPr>
          <t>Author:</t>
        </r>
        <r>
          <rPr>
            <sz val="9"/>
            <color indexed="81"/>
            <rFont val="Tahoma"/>
            <family val="2"/>
          </rPr>
          <t xml:space="preserve">
Free form field, not sent  to ASIC.</t>
        </r>
      </text>
    </comment>
    <comment ref="M31" authorId="0" shapeId="0" xr:uid="{7CB04AEF-219F-4D15-9EBA-DE76B368910C}">
      <text>
        <r>
          <rPr>
            <b/>
            <sz val="9"/>
            <color indexed="81"/>
            <rFont val="Tahoma"/>
            <family val="2"/>
          </rPr>
          <t>Author:</t>
        </r>
        <r>
          <rPr>
            <sz val="9"/>
            <color indexed="81"/>
            <rFont val="Tahoma"/>
            <family val="2"/>
          </rPr>
          <t xml:space="preserve">
Mandatory field, enter Postcode of the Complainants residential or business address.</t>
        </r>
      </text>
    </comment>
    <comment ref="Y31" authorId="0" shapeId="0" xr:uid="{67A320DF-1396-47D9-8BB7-3CF8DED90901}">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2" authorId="0" shapeId="0" xr:uid="{9D2ED88A-2AEE-4389-A485-B38ED3E2B09F}">
      <text>
        <r>
          <rPr>
            <b/>
            <sz val="9"/>
            <color indexed="81"/>
            <rFont val="Tahoma"/>
            <family val="2"/>
          </rPr>
          <t>Author:</t>
        </r>
        <r>
          <rPr>
            <sz val="9"/>
            <color indexed="81"/>
            <rFont val="Tahoma"/>
            <family val="2"/>
          </rPr>
          <t xml:space="preserve">
Must be unique and can be alphanumeric.</t>
        </r>
      </text>
    </comment>
    <comment ref="B32" authorId="0" shapeId="0" xr:uid="{0C9171E7-51D1-4FCD-BE57-FA77A5F9EB5C}">
      <text>
        <r>
          <rPr>
            <b/>
            <sz val="9"/>
            <color indexed="81"/>
            <rFont val="Tahoma"/>
            <family val="2"/>
          </rPr>
          <t>Author:</t>
        </r>
        <r>
          <rPr>
            <sz val="9"/>
            <color indexed="81"/>
            <rFont val="Tahoma"/>
            <family val="2"/>
          </rPr>
          <t xml:space="preserve">
Free form field. Enter complainants name/ client code as required. </t>
        </r>
      </text>
    </comment>
    <comment ref="E32" authorId="0" shapeId="0" xr:uid="{34EDA0A7-E9A3-4539-B64F-A9889F51A1C0}">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2" authorId="0" shapeId="0" xr:uid="{86587EF9-EF76-4766-B044-04608923318D}">
      <text>
        <r>
          <rPr>
            <b/>
            <sz val="9"/>
            <color indexed="81"/>
            <rFont val="Tahoma"/>
            <family val="2"/>
          </rPr>
          <t>Author:</t>
        </r>
        <r>
          <rPr>
            <sz val="9"/>
            <color indexed="81"/>
            <rFont val="Tahoma"/>
            <family val="2"/>
          </rPr>
          <t xml:space="preserve">
Free form field, not sent to ASIC.</t>
        </r>
      </text>
    </comment>
    <comment ref="G32" authorId="0" shapeId="0" xr:uid="{8DC332A8-BF4A-43B6-AF8F-866208A3A5B4}">
      <text>
        <r>
          <rPr>
            <b/>
            <sz val="9"/>
            <color indexed="81"/>
            <rFont val="Tahoma"/>
            <family val="2"/>
          </rPr>
          <t>Author:</t>
        </r>
        <r>
          <rPr>
            <sz val="9"/>
            <color indexed="81"/>
            <rFont val="Tahoma"/>
            <family val="2"/>
          </rPr>
          <t xml:space="preserve">
Free form field, not sent to ASIC.</t>
        </r>
      </text>
    </comment>
    <comment ref="H32" authorId="0" shapeId="0" xr:uid="{DD03DED6-31BA-47AD-AC00-36E980C83FBA}">
      <text>
        <r>
          <rPr>
            <b/>
            <sz val="9"/>
            <color indexed="81"/>
            <rFont val="Tahoma"/>
            <family val="2"/>
          </rPr>
          <t>Author:</t>
        </r>
        <r>
          <rPr>
            <sz val="9"/>
            <color indexed="81"/>
            <rFont val="Tahoma"/>
            <family val="2"/>
          </rPr>
          <t xml:space="preserve">
Free form field, not sent  to ASIC.</t>
        </r>
      </text>
    </comment>
    <comment ref="M32" authorId="0" shapeId="0" xr:uid="{247A1419-4988-468F-8A9C-DC955903D972}">
      <text>
        <r>
          <rPr>
            <b/>
            <sz val="9"/>
            <color indexed="81"/>
            <rFont val="Tahoma"/>
            <family val="2"/>
          </rPr>
          <t>Author:</t>
        </r>
        <r>
          <rPr>
            <sz val="9"/>
            <color indexed="81"/>
            <rFont val="Tahoma"/>
            <family val="2"/>
          </rPr>
          <t xml:space="preserve">
Mandatory field, enter Postcode of the Complainants residential or business address.</t>
        </r>
      </text>
    </comment>
    <comment ref="Y32" authorId="0" shapeId="0" xr:uid="{3B545B27-6A69-4C0F-BF34-14C48A582788}">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3" authorId="0" shapeId="0" xr:uid="{F9814520-949B-409E-A1E0-36F2B2D44E07}">
      <text>
        <r>
          <rPr>
            <b/>
            <sz val="9"/>
            <color indexed="81"/>
            <rFont val="Tahoma"/>
            <family val="2"/>
          </rPr>
          <t>Author:</t>
        </r>
        <r>
          <rPr>
            <sz val="9"/>
            <color indexed="81"/>
            <rFont val="Tahoma"/>
            <family val="2"/>
          </rPr>
          <t xml:space="preserve">
Must be unique and can be alphanumeric.</t>
        </r>
      </text>
    </comment>
    <comment ref="B33" authorId="0" shapeId="0" xr:uid="{4D993D53-3AC6-40B3-8A0F-DABCE66F74E8}">
      <text>
        <r>
          <rPr>
            <b/>
            <sz val="9"/>
            <color indexed="81"/>
            <rFont val="Tahoma"/>
            <family val="2"/>
          </rPr>
          <t>Author:</t>
        </r>
        <r>
          <rPr>
            <sz val="9"/>
            <color indexed="81"/>
            <rFont val="Tahoma"/>
            <family val="2"/>
          </rPr>
          <t xml:space="preserve">
Free form field. Enter complainants name/ client code as required. </t>
        </r>
      </text>
    </comment>
    <comment ref="E33" authorId="0" shapeId="0" xr:uid="{6BE740EE-BD9B-4634-B324-C195D1A085E3}">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3" authorId="0" shapeId="0" xr:uid="{130C2D22-C999-4C18-A9FA-A383B100B2F8}">
      <text>
        <r>
          <rPr>
            <b/>
            <sz val="9"/>
            <color indexed="81"/>
            <rFont val="Tahoma"/>
            <family val="2"/>
          </rPr>
          <t>Author:</t>
        </r>
        <r>
          <rPr>
            <sz val="9"/>
            <color indexed="81"/>
            <rFont val="Tahoma"/>
            <family val="2"/>
          </rPr>
          <t xml:space="preserve">
Free form field, not sent to ASIC.</t>
        </r>
      </text>
    </comment>
    <comment ref="G33" authorId="0" shapeId="0" xr:uid="{3DD45DD6-93C3-46D0-8988-4921099F9C11}">
      <text>
        <r>
          <rPr>
            <b/>
            <sz val="9"/>
            <color indexed="81"/>
            <rFont val="Tahoma"/>
            <family val="2"/>
          </rPr>
          <t>Author:</t>
        </r>
        <r>
          <rPr>
            <sz val="9"/>
            <color indexed="81"/>
            <rFont val="Tahoma"/>
            <family val="2"/>
          </rPr>
          <t xml:space="preserve">
Free form field, not sent to ASIC.</t>
        </r>
      </text>
    </comment>
    <comment ref="H33" authorId="0" shapeId="0" xr:uid="{19E129AC-BBDD-4D84-A49A-8843E5730BC4}">
      <text>
        <r>
          <rPr>
            <b/>
            <sz val="9"/>
            <color indexed="81"/>
            <rFont val="Tahoma"/>
            <family val="2"/>
          </rPr>
          <t>Author:</t>
        </r>
        <r>
          <rPr>
            <sz val="9"/>
            <color indexed="81"/>
            <rFont val="Tahoma"/>
            <family val="2"/>
          </rPr>
          <t xml:space="preserve">
Free form field, not sent  to ASIC.</t>
        </r>
      </text>
    </comment>
    <comment ref="M33" authorId="0" shapeId="0" xr:uid="{96541F3E-C293-4CC6-923F-9227D1BA06EA}">
      <text>
        <r>
          <rPr>
            <b/>
            <sz val="9"/>
            <color indexed="81"/>
            <rFont val="Tahoma"/>
            <family val="2"/>
          </rPr>
          <t>Author:</t>
        </r>
        <r>
          <rPr>
            <sz val="9"/>
            <color indexed="81"/>
            <rFont val="Tahoma"/>
            <family val="2"/>
          </rPr>
          <t xml:space="preserve">
Mandatory field, enter Postcode of the Complainants residential or business address.</t>
        </r>
      </text>
    </comment>
    <comment ref="Y33" authorId="0" shapeId="0" xr:uid="{1FEDF00C-2B3E-4067-BA90-A02543BA652D}">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4" authorId="0" shapeId="0" xr:uid="{E5DBCA1B-B7AC-40C8-B293-4F2F7CDFD9D3}">
      <text>
        <r>
          <rPr>
            <b/>
            <sz val="9"/>
            <color indexed="81"/>
            <rFont val="Tahoma"/>
            <family val="2"/>
          </rPr>
          <t>Author:</t>
        </r>
        <r>
          <rPr>
            <sz val="9"/>
            <color indexed="81"/>
            <rFont val="Tahoma"/>
            <family val="2"/>
          </rPr>
          <t xml:space="preserve">
Must be unique and can be alphanumeric.</t>
        </r>
      </text>
    </comment>
    <comment ref="B34" authorId="0" shapeId="0" xr:uid="{720F073B-B1AE-49B9-9E30-D0BAFD5DFA28}">
      <text>
        <r>
          <rPr>
            <b/>
            <sz val="9"/>
            <color indexed="81"/>
            <rFont val="Tahoma"/>
            <family val="2"/>
          </rPr>
          <t>Author:</t>
        </r>
        <r>
          <rPr>
            <sz val="9"/>
            <color indexed="81"/>
            <rFont val="Tahoma"/>
            <family val="2"/>
          </rPr>
          <t xml:space="preserve">
Free form field. Enter complainants name/ client code as required. </t>
        </r>
      </text>
    </comment>
    <comment ref="E34" authorId="0" shapeId="0" xr:uid="{56477A43-0FA6-4848-A70D-E74D8C59142C}">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4" authorId="0" shapeId="0" xr:uid="{89192FFD-BF3F-4586-B77F-E9DD18DAE5E0}">
      <text>
        <r>
          <rPr>
            <b/>
            <sz val="9"/>
            <color indexed="81"/>
            <rFont val="Tahoma"/>
            <family val="2"/>
          </rPr>
          <t>Author:</t>
        </r>
        <r>
          <rPr>
            <sz val="9"/>
            <color indexed="81"/>
            <rFont val="Tahoma"/>
            <family val="2"/>
          </rPr>
          <t xml:space="preserve">
Free form field, not sent to ASIC.</t>
        </r>
      </text>
    </comment>
    <comment ref="G34" authorId="0" shapeId="0" xr:uid="{32A7EBEE-EEC8-4A86-AA88-F6B5E418967B}">
      <text>
        <r>
          <rPr>
            <b/>
            <sz val="9"/>
            <color indexed="81"/>
            <rFont val="Tahoma"/>
            <family val="2"/>
          </rPr>
          <t>Author:</t>
        </r>
        <r>
          <rPr>
            <sz val="9"/>
            <color indexed="81"/>
            <rFont val="Tahoma"/>
            <family val="2"/>
          </rPr>
          <t xml:space="preserve">
Free form field, not sent to ASIC.</t>
        </r>
      </text>
    </comment>
    <comment ref="H34" authorId="0" shapeId="0" xr:uid="{35FCF8B2-E590-449B-85B9-3FE14FD9CDD3}">
      <text>
        <r>
          <rPr>
            <b/>
            <sz val="9"/>
            <color indexed="81"/>
            <rFont val="Tahoma"/>
            <family val="2"/>
          </rPr>
          <t>Author:</t>
        </r>
        <r>
          <rPr>
            <sz val="9"/>
            <color indexed="81"/>
            <rFont val="Tahoma"/>
            <family val="2"/>
          </rPr>
          <t xml:space="preserve">
Free form field, not sent  to ASIC.</t>
        </r>
      </text>
    </comment>
    <comment ref="M34" authorId="0" shapeId="0" xr:uid="{C2104D05-1CEC-46B0-BDCD-7D2694196975}">
      <text>
        <r>
          <rPr>
            <b/>
            <sz val="9"/>
            <color indexed="81"/>
            <rFont val="Tahoma"/>
            <family val="2"/>
          </rPr>
          <t>Author:</t>
        </r>
        <r>
          <rPr>
            <sz val="9"/>
            <color indexed="81"/>
            <rFont val="Tahoma"/>
            <family val="2"/>
          </rPr>
          <t xml:space="preserve">
Mandatory field, enter Postcode of the Complainants residential or business address.</t>
        </r>
      </text>
    </comment>
    <comment ref="Y34" authorId="0" shapeId="0" xr:uid="{577A915B-2681-498C-ACF1-5C73216C0CC5}">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5" authorId="0" shapeId="0" xr:uid="{8E376998-8496-477F-BA64-3931C9C21FF0}">
      <text>
        <r>
          <rPr>
            <b/>
            <sz val="9"/>
            <color indexed="81"/>
            <rFont val="Tahoma"/>
            <family val="2"/>
          </rPr>
          <t>Author:</t>
        </r>
        <r>
          <rPr>
            <sz val="9"/>
            <color indexed="81"/>
            <rFont val="Tahoma"/>
            <family val="2"/>
          </rPr>
          <t xml:space="preserve">
Must be unique and can be alphanumeric.</t>
        </r>
      </text>
    </comment>
    <comment ref="B35" authorId="0" shapeId="0" xr:uid="{D6D4236E-D92B-4448-BF08-FD24455D98DC}">
      <text>
        <r>
          <rPr>
            <b/>
            <sz val="9"/>
            <color indexed="81"/>
            <rFont val="Tahoma"/>
            <family val="2"/>
          </rPr>
          <t>Author:</t>
        </r>
        <r>
          <rPr>
            <sz val="9"/>
            <color indexed="81"/>
            <rFont val="Tahoma"/>
            <family val="2"/>
          </rPr>
          <t xml:space="preserve">
Free form field. Enter complainants name/ client code as required. </t>
        </r>
      </text>
    </comment>
    <comment ref="E35" authorId="0" shapeId="0" xr:uid="{298E993D-75C1-4252-9544-CC4B61035540}">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5" authorId="0" shapeId="0" xr:uid="{1B6B56C0-1DB0-4FC7-B95D-EFE27E25D740}">
      <text>
        <r>
          <rPr>
            <b/>
            <sz val="9"/>
            <color indexed="81"/>
            <rFont val="Tahoma"/>
            <family val="2"/>
          </rPr>
          <t>Author:</t>
        </r>
        <r>
          <rPr>
            <sz val="9"/>
            <color indexed="81"/>
            <rFont val="Tahoma"/>
            <family val="2"/>
          </rPr>
          <t xml:space="preserve">
Free form field, not sent to ASIC.</t>
        </r>
      </text>
    </comment>
    <comment ref="G35" authorId="0" shapeId="0" xr:uid="{0576672F-CD6A-42C9-9BB6-CE254649374E}">
      <text>
        <r>
          <rPr>
            <b/>
            <sz val="9"/>
            <color indexed="81"/>
            <rFont val="Tahoma"/>
            <family val="2"/>
          </rPr>
          <t>Author:</t>
        </r>
        <r>
          <rPr>
            <sz val="9"/>
            <color indexed="81"/>
            <rFont val="Tahoma"/>
            <family val="2"/>
          </rPr>
          <t xml:space="preserve">
Free form field, not sent to ASIC.</t>
        </r>
      </text>
    </comment>
    <comment ref="H35" authorId="0" shapeId="0" xr:uid="{87A46F15-1CBE-4A75-8BC1-2A5C07C75813}">
      <text>
        <r>
          <rPr>
            <b/>
            <sz val="9"/>
            <color indexed="81"/>
            <rFont val="Tahoma"/>
            <family val="2"/>
          </rPr>
          <t>Author:</t>
        </r>
        <r>
          <rPr>
            <sz val="9"/>
            <color indexed="81"/>
            <rFont val="Tahoma"/>
            <family val="2"/>
          </rPr>
          <t xml:space="preserve">
Free form field, not sent  to ASIC.</t>
        </r>
      </text>
    </comment>
    <comment ref="M35" authorId="0" shapeId="0" xr:uid="{6DAF476A-3780-42FF-9741-ED609A5F81FE}">
      <text>
        <r>
          <rPr>
            <b/>
            <sz val="9"/>
            <color indexed="81"/>
            <rFont val="Tahoma"/>
            <family val="2"/>
          </rPr>
          <t>Author:</t>
        </r>
        <r>
          <rPr>
            <sz val="9"/>
            <color indexed="81"/>
            <rFont val="Tahoma"/>
            <family val="2"/>
          </rPr>
          <t xml:space="preserve">
Mandatory field, enter Postcode of the Complainants residential or business address.</t>
        </r>
      </text>
    </comment>
    <comment ref="Y35" authorId="0" shapeId="0" xr:uid="{AC71778E-25F1-4C36-8F93-7F585AA59154}">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6" authorId="0" shapeId="0" xr:uid="{8BEC83B8-F28C-4228-B07A-4513C065C49B}">
      <text>
        <r>
          <rPr>
            <b/>
            <sz val="9"/>
            <color indexed="81"/>
            <rFont val="Tahoma"/>
            <family val="2"/>
          </rPr>
          <t>Author:</t>
        </r>
        <r>
          <rPr>
            <sz val="9"/>
            <color indexed="81"/>
            <rFont val="Tahoma"/>
            <family val="2"/>
          </rPr>
          <t xml:space="preserve">
Must be unique and can be alphanumeric.</t>
        </r>
      </text>
    </comment>
    <comment ref="B36" authorId="0" shapeId="0" xr:uid="{4E840F3F-F3F5-4E9E-904B-7C1910A8290E}">
      <text>
        <r>
          <rPr>
            <b/>
            <sz val="9"/>
            <color indexed="81"/>
            <rFont val="Tahoma"/>
            <family val="2"/>
          </rPr>
          <t>Author:</t>
        </r>
        <r>
          <rPr>
            <sz val="9"/>
            <color indexed="81"/>
            <rFont val="Tahoma"/>
            <family val="2"/>
          </rPr>
          <t xml:space="preserve">
Free form field. Enter complainants name/ client code as required. </t>
        </r>
      </text>
    </comment>
    <comment ref="E36" authorId="0" shapeId="0" xr:uid="{1DD0F527-E2C6-49FE-8097-750EBC8440ED}">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6" authorId="0" shapeId="0" xr:uid="{BCD7A91D-27EF-4EA9-BBFD-CC618EDF6EF4}">
      <text>
        <r>
          <rPr>
            <b/>
            <sz val="9"/>
            <color indexed="81"/>
            <rFont val="Tahoma"/>
            <family val="2"/>
          </rPr>
          <t>Author:</t>
        </r>
        <r>
          <rPr>
            <sz val="9"/>
            <color indexed="81"/>
            <rFont val="Tahoma"/>
            <family val="2"/>
          </rPr>
          <t xml:space="preserve">
Free form field, not sent to ASIC.</t>
        </r>
      </text>
    </comment>
    <comment ref="G36" authorId="0" shapeId="0" xr:uid="{DC805869-5AF1-4687-B7CB-1FECF7D2B973}">
      <text>
        <r>
          <rPr>
            <b/>
            <sz val="9"/>
            <color indexed="81"/>
            <rFont val="Tahoma"/>
            <family val="2"/>
          </rPr>
          <t>Author:</t>
        </r>
        <r>
          <rPr>
            <sz val="9"/>
            <color indexed="81"/>
            <rFont val="Tahoma"/>
            <family val="2"/>
          </rPr>
          <t xml:space="preserve">
Free form field, not sent to ASIC.</t>
        </r>
      </text>
    </comment>
    <comment ref="H36" authorId="0" shapeId="0" xr:uid="{900C551E-5596-4DEB-BE06-7A73A9E0B8F0}">
      <text>
        <r>
          <rPr>
            <b/>
            <sz val="9"/>
            <color indexed="81"/>
            <rFont val="Tahoma"/>
            <family val="2"/>
          </rPr>
          <t>Author:</t>
        </r>
        <r>
          <rPr>
            <sz val="9"/>
            <color indexed="81"/>
            <rFont val="Tahoma"/>
            <family val="2"/>
          </rPr>
          <t xml:space="preserve">
Free form field, not sent  to ASIC.</t>
        </r>
      </text>
    </comment>
    <comment ref="M36" authorId="0" shapeId="0" xr:uid="{5EE44A54-D6F1-46FC-B762-3B31EB32C11A}">
      <text>
        <r>
          <rPr>
            <b/>
            <sz val="9"/>
            <color indexed="81"/>
            <rFont val="Tahoma"/>
            <family val="2"/>
          </rPr>
          <t>Author:</t>
        </r>
        <r>
          <rPr>
            <sz val="9"/>
            <color indexed="81"/>
            <rFont val="Tahoma"/>
            <family val="2"/>
          </rPr>
          <t xml:space="preserve">
Mandatory field, enter Postcode of the Complainants residential or business address.</t>
        </r>
      </text>
    </comment>
    <comment ref="Y36" authorId="0" shapeId="0" xr:uid="{318F8E4A-BFFE-40E0-AF01-8AC07C973553}">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7" authorId="0" shapeId="0" xr:uid="{0C780F29-2212-4801-8F70-685F00C95D7D}">
      <text>
        <r>
          <rPr>
            <b/>
            <sz val="9"/>
            <color indexed="81"/>
            <rFont val="Tahoma"/>
            <family val="2"/>
          </rPr>
          <t>Author:</t>
        </r>
        <r>
          <rPr>
            <sz val="9"/>
            <color indexed="81"/>
            <rFont val="Tahoma"/>
            <family val="2"/>
          </rPr>
          <t xml:space="preserve">
Must be unique and can be alphanumeric.</t>
        </r>
      </text>
    </comment>
    <comment ref="B37" authorId="0" shapeId="0" xr:uid="{B3121327-FC8C-46BA-A4CA-EE683B29CA5A}">
      <text>
        <r>
          <rPr>
            <b/>
            <sz val="9"/>
            <color indexed="81"/>
            <rFont val="Tahoma"/>
            <family val="2"/>
          </rPr>
          <t>Author:</t>
        </r>
        <r>
          <rPr>
            <sz val="9"/>
            <color indexed="81"/>
            <rFont val="Tahoma"/>
            <family val="2"/>
          </rPr>
          <t xml:space="preserve">
Free form field. Enter complainants name/ client code as required. </t>
        </r>
      </text>
    </comment>
    <comment ref="E37" authorId="0" shapeId="0" xr:uid="{415BED29-43A7-4677-80BC-A39E2CBA03FD}">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7" authorId="0" shapeId="0" xr:uid="{F2E11B20-A0A6-462F-9FC2-01BC08E43F03}">
      <text>
        <r>
          <rPr>
            <b/>
            <sz val="9"/>
            <color indexed="81"/>
            <rFont val="Tahoma"/>
            <family val="2"/>
          </rPr>
          <t>Author:</t>
        </r>
        <r>
          <rPr>
            <sz val="9"/>
            <color indexed="81"/>
            <rFont val="Tahoma"/>
            <family val="2"/>
          </rPr>
          <t xml:space="preserve">
Free form field, not sent to ASIC.</t>
        </r>
      </text>
    </comment>
    <comment ref="G37" authorId="0" shapeId="0" xr:uid="{1A8BCBFC-5896-414B-A33F-CC7831484F0C}">
      <text>
        <r>
          <rPr>
            <b/>
            <sz val="9"/>
            <color indexed="81"/>
            <rFont val="Tahoma"/>
            <family val="2"/>
          </rPr>
          <t>Author:</t>
        </r>
        <r>
          <rPr>
            <sz val="9"/>
            <color indexed="81"/>
            <rFont val="Tahoma"/>
            <family val="2"/>
          </rPr>
          <t xml:space="preserve">
Free form field, not sent to ASIC.</t>
        </r>
      </text>
    </comment>
    <comment ref="H37" authorId="0" shapeId="0" xr:uid="{A8C4F5DA-416E-4987-89A8-60A9E08122E9}">
      <text>
        <r>
          <rPr>
            <b/>
            <sz val="9"/>
            <color indexed="81"/>
            <rFont val="Tahoma"/>
            <family val="2"/>
          </rPr>
          <t>Author:</t>
        </r>
        <r>
          <rPr>
            <sz val="9"/>
            <color indexed="81"/>
            <rFont val="Tahoma"/>
            <family val="2"/>
          </rPr>
          <t xml:space="preserve">
Free form field, not sent  to ASIC.</t>
        </r>
      </text>
    </comment>
    <comment ref="M37" authorId="0" shapeId="0" xr:uid="{E629252E-89FE-4C95-92E8-4061F447B3DB}">
      <text>
        <r>
          <rPr>
            <b/>
            <sz val="9"/>
            <color indexed="81"/>
            <rFont val="Tahoma"/>
            <family val="2"/>
          </rPr>
          <t>Author:</t>
        </r>
        <r>
          <rPr>
            <sz val="9"/>
            <color indexed="81"/>
            <rFont val="Tahoma"/>
            <family val="2"/>
          </rPr>
          <t xml:space="preserve">
Mandatory field, enter Postcode of the Complainants residential or business address.</t>
        </r>
      </text>
    </comment>
    <comment ref="Y37" authorId="0" shapeId="0" xr:uid="{401ABF5C-F0EF-4F54-80D4-4F8B04BC7030}">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8" authorId="0" shapeId="0" xr:uid="{88DA2978-09FD-4B76-BA8A-91EFB342DADF}">
      <text>
        <r>
          <rPr>
            <b/>
            <sz val="9"/>
            <color indexed="81"/>
            <rFont val="Tahoma"/>
            <family val="2"/>
          </rPr>
          <t>Author:</t>
        </r>
        <r>
          <rPr>
            <sz val="9"/>
            <color indexed="81"/>
            <rFont val="Tahoma"/>
            <family val="2"/>
          </rPr>
          <t xml:space="preserve">
Must be unique and can be alphanumeric.</t>
        </r>
      </text>
    </comment>
    <comment ref="B38" authorId="0" shapeId="0" xr:uid="{8CADD289-548E-462A-80A3-8B95CCE00AF5}">
      <text>
        <r>
          <rPr>
            <b/>
            <sz val="9"/>
            <color indexed="81"/>
            <rFont val="Tahoma"/>
            <family val="2"/>
          </rPr>
          <t>Author:</t>
        </r>
        <r>
          <rPr>
            <sz val="9"/>
            <color indexed="81"/>
            <rFont val="Tahoma"/>
            <family val="2"/>
          </rPr>
          <t xml:space="preserve">
Free form field. Enter complainants name/ client code as required. </t>
        </r>
      </text>
    </comment>
    <comment ref="E38" authorId="0" shapeId="0" xr:uid="{D8700342-5043-4CBA-B510-8EBCD4994FE2}">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8" authorId="0" shapeId="0" xr:uid="{89CC6EB0-4F33-4B88-ADFB-FD1848F1DBC2}">
      <text>
        <r>
          <rPr>
            <b/>
            <sz val="9"/>
            <color indexed="81"/>
            <rFont val="Tahoma"/>
            <family val="2"/>
          </rPr>
          <t>Author:</t>
        </r>
        <r>
          <rPr>
            <sz val="9"/>
            <color indexed="81"/>
            <rFont val="Tahoma"/>
            <family val="2"/>
          </rPr>
          <t xml:space="preserve">
Free form field, not sent to ASIC.</t>
        </r>
      </text>
    </comment>
    <comment ref="G38" authorId="0" shapeId="0" xr:uid="{BDF13287-DD4F-41DC-963C-A5909038008D}">
      <text>
        <r>
          <rPr>
            <b/>
            <sz val="9"/>
            <color indexed="81"/>
            <rFont val="Tahoma"/>
            <family val="2"/>
          </rPr>
          <t>Author:</t>
        </r>
        <r>
          <rPr>
            <sz val="9"/>
            <color indexed="81"/>
            <rFont val="Tahoma"/>
            <family val="2"/>
          </rPr>
          <t xml:space="preserve">
Free form field, not sent to ASIC.</t>
        </r>
      </text>
    </comment>
    <comment ref="H38" authorId="0" shapeId="0" xr:uid="{BAABDCE8-3C8A-4644-AECC-7A45DD539C7B}">
      <text>
        <r>
          <rPr>
            <b/>
            <sz val="9"/>
            <color indexed="81"/>
            <rFont val="Tahoma"/>
            <family val="2"/>
          </rPr>
          <t>Author:</t>
        </r>
        <r>
          <rPr>
            <sz val="9"/>
            <color indexed="81"/>
            <rFont val="Tahoma"/>
            <family val="2"/>
          </rPr>
          <t xml:space="preserve">
Free form field, not sent  to ASIC.</t>
        </r>
      </text>
    </comment>
    <comment ref="M38" authorId="0" shapeId="0" xr:uid="{CA502E83-C68A-46E8-AEF7-E725461675AC}">
      <text>
        <r>
          <rPr>
            <b/>
            <sz val="9"/>
            <color indexed="81"/>
            <rFont val="Tahoma"/>
            <family val="2"/>
          </rPr>
          <t>Author:</t>
        </r>
        <r>
          <rPr>
            <sz val="9"/>
            <color indexed="81"/>
            <rFont val="Tahoma"/>
            <family val="2"/>
          </rPr>
          <t xml:space="preserve">
Mandatory field, enter Postcode of the Complainants residential or business address.</t>
        </r>
      </text>
    </comment>
    <comment ref="Y38" authorId="0" shapeId="0" xr:uid="{C4C14821-41E2-4CB0-95D5-42C0886B7B8C}">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39" authorId="0" shapeId="0" xr:uid="{E08115AD-7E2C-4D92-A70F-8E62E45FB8CB}">
      <text>
        <r>
          <rPr>
            <b/>
            <sz val="9"/>
            <color indexed="81"/>
            <rFont val="Tahoma"/>
            <family val="2"/>
          </rPr>
          <t>Author:</t>
        </r>
        <r>
          <rPr>
            <sz val="9"/>
            <color indexed="81"/>
            <rFont val="Tahoma"/>
            <family val="2"/>
          </rPr>
          <t xml:space="preserve">
Must be unique and can be alphanumeric.</t>
        </r>
      </text>
    </comment>
    <comment ref="B39" authorId="0" shapeId="0" xr:uid="{CD3302D5-FB74-4606-BEA7-FE33B01742F0}">
      <text>
        <r>
          <rPr>
            <b/>
            <sz val="9"/>
            <color indexed="81"/>
            <rFont val="Tahoma"/>
            <family val="2"/>
          </rPr>
          <t>Author:</t>
        </r>
        <r>
          <rPr>
            <sz val="9"/>
            <color indexed="81"/>
            <rFont val="Tahoma"/>
            <family val="2"/>
          </rPr>
          <t xml:space="preserve">
Free form field. Enter complainants name/ client code as required. </t>
        </r>
      </text>
    </comment>
    <comment ref="E39" authorId="0" shapeId="0" xr:uid="{114D0DFE-37FB-47CD-9B01-ACFBA14DC5A7}">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39" authorId="0" shapeId="0" xr:uid="{DC116D5D-59B3-4EB1-8352-FBEC6B77B973}">
      <text>
        <r>
          <rPr>
            <b/>
            <sz val="9"/>
            <color indexed="81"/>
            <rFont val="Tahoma"/>
            <family val="2"/>
          </rPr>
          <t>Author:</t>
        </r>
        <r>
          <rPr>
            <sz val="9"/>
            <color indexed="81"/>
            <rFont val="Tahoma"/>
            <family val="2"/>
          </rPr>
          <t xml:space="preserve">
Free form field, not sent to ASIC.</t>
        </r>
      </text>
    </comment>
    <comment ref="G39" authorId="0" shapeId="0" xr:uid="{9EEDDA02-89E8-40B6-9C22-061A069BD4DF}">
      <text>
        <r>
          <rPr>
            <b/>
            <sz val="9"/>
            <color indexed="81"/>
            <rFont val="Tahoma"/>
            <family val="2"/>
          </rPr>
          <t>Author:</t>
        </r>
        <r>
          <rPr>
            <sz val="9"/>
            <color indexed="81"/>
            <rFont val="Tahoma"/>
            <family val="2"/>
          </rPr>
          <t xml:space="preserve">
Free form field, not sent to ASIC.</t>
        </r>
      </text>
    </comment>
    <comment ref="H39" authorId="0" shapeId="0" xr:uid="{2A16416F-F709-4C92-8BDD-C38675541CE6}">
      <text>
        <r>
          <rPr>
            <b/>
            <sz val="9"/>
            <color indexed="81"/>
            <rFont val="Tahoma"/>
            <family val="2"/>
          </rPr>
          <t>Author:</t>
        </r>
        <r>
          <rPr>
            <sz val="9"/>
            <color indexed="81"/>
            <rFont val="Tahoma"/>
            <family val="2"/>
          </rPr>
          <t xml:space="preserve">
Free form field, not sent  to ASIC.</t>
        </r>
      </text>
    </comment>
    <comment ref="M39" authorId="0" shapeId="0" xr:uid="{9AC7A876-5A6B-43DD-A6FE-7755CC4A3146}">
      <text>
        <r>
          <rPr>
            <b/>
            <sz val="9"/>
            <color indexed="81"/>
            <rFont val="Tahoma"/>
            <family val="2"/>
          </rPr>
          <t>Author:</t>
        </r>
        <r>
          <rPr>
            <sz val="9"/>
            <color indexed="81"/>
            <rFont val="Tahoma"/>
            <family val="2"/>
          </rPr>
          <t xml:space="preserve">
Mandatory field, enter Postcode of the Complainants residential or business address.</t>
        </r>
      </text>
    </comment>
    <comment ref="Y39" authorId="0" shapeId="0" xr:uid="{2AD9B8B9-97E1-4EE8-BE3F-DB9361656B16}">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0" authorId="0" shapeId="0" xr:uid="{A0E87A00-B329-4349-BC89-2A7856B60920}">
      <text>
        <r>
          <rPr>
            <b/>
            <sz val="9"/>
            <color indexed="81"/>
            <rFont val="Tahoma"/>
            <family val="2"/>
          </rPr>
          <t>Author:</t>
        </r>
        <r>
          <rPr>
            <sz val="9"/>
            <color indexed="81"/>
            <rFont val="Tahoma"/>
            <family val="2"/>
          </rPr>
          <t xml:space="preserve">
Must be unique and can be alphanumeric.</t>
        </r>
      </text>
    </comment>
    <comment ref="B40" authorId="0" shapeId="0" xr:uid="{E904138C-BEBD-4E9F-8114-EC332BB56D08}">
      <text>
        <r>
          <rPr>
            <b/>
            <sz val="9"/>
            <color indexed="81"/>
            <rFont val="Tahoma"/>
            <family val="2"/>
          </rPr>
          <t>Author:</t>
        </r>
        <r>
          <rPr>
            <sz val="9"/>
            <color indexed="81"/>
            <rFont val="Tahoma"/>
            <family val="2"/>
          </rPr>
          <t xml:space="preserve">
Free form field. Enter complainants name/ client code as required. </t>
        </r>
      </text>
    </comment>
    <comment ref="E40" authorId="0" shapeId="0" xr:uid="{FF3F3325-3368-46A6-9889-F56AA5BD5F16}">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0" authorId="0" shapeId="0" xr:uid="{D13512D1-0574-4E4F-A647-58A27F4DA4D4}">
      <text>
        <r>
          <rPr>
            <b/>
            <sz val="9"/>
            <color indexed="81"/>
            <rFont val="Tahoma"/>
            <family val="2"/>
          </rPr>
          <t>Author:</t>
        </r>
        <r>
          <rPr>
            <sz val="9"/>
            <color indexed="81"/>
            <rFont val="Tahoma"/>
            <family val="2"/>
          </rPr>
          <t xml:space="preserve">
Free form field, not sent to ASIC.</t>
        </r>
      </text>
    </comment>
    <comment ref="G40" authorId="0" shapeId="0" xr:uid="{0307ADB1-9109-409A-B9E0-D9731BB17EB6}">
      <text>
        <r>
          <rPr>
            <b/>
            <sz val="9"/>
            <color indexed="81"/>
            <rFont val="Tahoma"/>
            <family val="2"/>
          </rPr>
          <t>Author:</t>
        </r>
        <r>
          <rPr>
            <sz val="9"/>
            <color indexed="81"/>
            <rFont val="Tahoma"/>
            <family val="2"/>
          </rPr>
          <t xml:space="preserve">
Free form field, not sent to ASIC.</t>
        </r>
      </text>
    </comment>
    <comment ref="H40" authorId="0" shapeId="0" xr:uid="{1A590D87-391A-401D-B11B-C8BCDCED53D4}">
      <text>
        <r>
          <rPr>
            <b/>
            <sz val="9"/>
            <color indexed="81"/>
            <rFont val="Tahoma"/>
            <family val="2"/>
          </rPr>
          <t>Author:</t>
        </r>
        <r>
          <rPr>
            <sz val="9"/>
            <color indexed="81"/>
            <rFont val="Tahoma"/>
            <family val="2"/>
          </rPr>
          <t xml:space="preserve">
Free form field, not sent  to ASIC.</t>
        </r>
      </text>
    </comment>
    <comment ref="M40" authorId="0" shapeId="0" xr:uid="{03A0FEAB-4C50-47F9-BBB2-F8CAF10FAB17}">
      <text>
        <r>
          <rPr>
            <b/>
            <sz val="9"/>
            <color indexed="81"/>
            <rFont val="Tahoma"/>
            <family val="2"/>
          </rPr>
          <t>Author:</t>
        </r>
        <r>
          <rPr>
            <sz val="9"/>
            <color indexed="81"/>
            <rFont val="Tahoma"/>
            <family val="2"/>
          </rPr>
          <t xml:space="preserve">
Mandatory field, enter Postcode of the Complainants residential or business address.</t>
        </r>
      </text>
    </comment>
    <comment ref="Y40" authorId="0" shapeId="0" xr:uid="{7334F86D-F033-44D5-B145-79FBC7129119}">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1" authorId="0" shapeId="0" xr:uid="{08301D3D-E70E-42E6-BB53-6F507156906A}">
      <text>
        <r>
          <rPr>
            <b/>
            <sz val="9"/>
            <color indexed="81"/>
            <rFont val="Tahoma"/>
            <family val="2"/>
          </rPr>
          <t>Author:</t>
        </r>
        <r>
          <rPr>
            <sz val="9"/>
            <color indexed="81"/>
            <rFont val="Tahoma"/>
            <family val="2"/>
          </rPr>
          <t xml:space="preserve">
Must be unique and can be alphanumeric.</t>
        </r>
      </text>
    </comment>
    <comment ref="B41" authorId="0" shapeId="0" xr:uid="{198C2B79-1FAB-4DB8-AA74-4680B938F480}">
      <text>
        <r>
          <rPr>
            <b/>
            <sz val="9"/>
            <color indexed="81"/>
            <rFont val="Tahoma"/>
            <family val="2"/>
          </rPr>
          <t>Author:</t>
        </r>
        <r>
          <rPr>
            <sz val="9"/>
            <color indexed="81"/>
            <rFont val="Tahoma"/>
            <family val="2"/>
          </rPr>
          <t xml:space="preserve">
Free form field. Enter complainants name/ client code as required. </t>
        </r>
      </text>
    </comment>
    <comment ref="E41" authorId="0" shapeId="0" xr:uid="{9D7D4FAD-634F-4EB9-8FAB-9B5F682C923A}">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1" authorId="0" shapeId="0" xr:uid="{67D5C323-C462-494F-A9D4-2C1E04EF4CAC}">
      <text>
        <r>
          <rPr>
            <b/>
            <sz val="9"/>
            <color indexed="81"/>
            <rFont val="Tahoma"/>
            <family val="2"/>
          </rPr>
          <t>Author:</t>
        </r>
        <r>
          <rPr>
            <sz val="9"/>
            <color indexed="81"/>
            <rFont val="Tahoma"/>
            <family val="2"/>
          </rPr>
          <t xml:space="preserve">
Free form field, not sent to ASIC.</t>
        </r>
      </text>
    </comment>
    <comment ref="G41" authorId="0" shapeId="0" xr:uid="{89A496A6-CEB0-427C-A6BB-A1D872FFEF14}">
      <text>
        <r>
          <rPr>
            <b/>
            <sz val="9"/>
            <color indexed="81"/>
            <rFont val="Tahoma"/>
            <family val="2"/>
          </rPr>
          <t>Author:</t>
        </r>
        <r>
          <rPr>
            <sz val="9"/>
            <color indexed="81"/>
            <rFont val="Tahoma"/>
            <family val="2"/>
          </rPr>
          <t xml:space="preserve">
Free form field, not sent to ASIC.</t>
        </r>
      </text>
    </comment>
    <comment ref="H41" authorId="0" shapeId="0" xr:uid="{04B5CB28-BA79-4F5A-B03C-B14FE014915F}">
      <text>
        <r>
          <rPr>
            <b/>
            <sz val="9"/>
            <color indexed="81"/>
            <rFont val="Tahoma"/>
            <family val="2"/>
          </rPr>
          <t>Author:</t>
        </r>
        <r>
          <rPr>
            <sz val="9"/>
            <color indexed="81"/>
            <rFont val="Tahoma"/>
            <family val="2"/>
          </rPr>
          <t xml:space="preserve">
Free form field, not sent  to ASIC.</t>
        </r>
      </text>
    </comment>
    <comment ref="M41" authorId="0" shapeId="0" xr:uid="{B28F2775-164D-4EDE-9ADE-EC606262FBD2}">
      <text>
        <r>
          <rPr>
            <b/>
            <sz val="9"/>
            <color indexed="81"/>
            <rFont val="Tahoma"/>
            <family val="2"/>
          </rPr>
          <t>Author:</t>
        </r>
        <r>
          <rPr>
            <sz val="9"/>
            <color indexed="81"/>
            <rFont val="Tahoma"/>
            <family val="2"/>
          </rPr>
          <t xml:space="preserve">
Mandatory field, enter Postcode of the Complainants residential or business address.</t>
        </r>
      </text>
    </comment>
    <comment ref="Y41" authorId="0" shapeId="0" xr:uid="{1286FEE5-09FD-4E47-8A2A-0BC5D9A2174E}">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2" authorId="0" shapeId="0" xr:uid="{2083A6B8-B012-4F54-9D87-AB0C47A4F4D9}">
      <text>
        <r>
          <rPr>
            <b/>
            <sz val="9"/>
            <color indexed="81"/>
            <rFont val="Tahoma"/>
            <family val="2"/>
          </rPr>
          <t>Author:</t>
        </r>
        <r>
          <rPr>
            <sz val="9"/>
            <color indexed="81"/>
            <rFont val="Tahoma"/>
            <family val="2"/>
          </rPr>
          <t xml:space="preserve">
Must be unique and can be alphanumeric.</t>
        </r>
      </text>
    </comment>
    <comment ref="B42" authorId="0" shapeId="0" xr:uid="{474CB027-DC2B-4E5A-99EA-A9C06D3F8BB7}">
      <text>
        <r>
          <rPr>
            <b/>
            <sz val="9"/>
            <color indexed="81"/>
            <rFont val="Tahoma"/>
            <family val="2"/>
          </rPr>
          <t>Author:</t>
        </r>
        <r>
          <rPr>
            <sz val="9"/>
            <color indexed="81"/>
            <rFont val="Tahoma"/>
            <family val="2"/>
          </rPr>
          <t xml:space="preserve">
Free form field. Enter complainants name/ client code as required. </t>
        </r>
      </text>
    </comment>
    <comment ref="E42" authorId="0" shapeId="0" xr:uid="{0ACA6B2D-7629-42A9-83AF-1E1656AECDBF}">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2" authorId="0" shapeId="0" xr:uid="{2EDE89FE-43EE-49D6-869B-6394F8D0FA62}">
      <text>
        <r>
          <rPr>
            <b/>
            <sz val="9"/>
            <color indexed="81"/>
            <rFont val="Tahoma"/>
            <family val="2"/>
          </rPr>
          <t>Author:</t>
        </r>
        <r>
          <rPr>
            <sz val="9"/>
            <color indexed="81"/>
            <rFont val="Tahoma"/>
            <family val="2"/>
          </rPr>
          <t xml:space="preserve">
Free form field, not sent to ASIC.</t>
        </r>
      </text>
    </comment>
    <comment ref="G42" authorId="0" shapeId="0" xr:uid="{CE9D6407-EDFC-4927-974C-3EAC7B99AC6F}">
      <text>
        <r>
          <rPr>
            <b/>
            <sz val="9"/>
            <color indexed="81"/>
            <rFont val="Tahoma"/>
            <family val="2"/>
          </rPr>
          <t>Author:</t>
        </r>
        <r>
          <rPr>
            <sz val="9"/>
            <color indexed="81"/>
            <rFont val="Tahoma"/>
            <family val="2"/>
          </rPr>
          <t xml:space="preserve">
Free form field, not sent to ASIC.</t>
        </r>
      </text>
    </comment>
    <comment ref="H42" authorId="0" shapeId="0" xr:uid="{C6FD1A5D-F2A5-4B70-9449-55FEDAD8270C}">
      <text>
        <r>
          <rPr>
            <b/>
            <sz val="9"/>
            <color indexed="81"/>
            <rFont val="Tahoma"/>
            <family val="2"/>
          </rPr>
          <t>Author:</t>
        </r>
        <r>
          <rPr>
            <sz val="9"/>
            <color indexed="81"/>
            <rFont val="Tahoma"/>
            <family val="2"/>
          </rPr>
          <t xml:space="preserve">
Free form field, not sent  to ASIC.</t>
        </r>
      </text>
    </comment>
    <comment ref="M42" authorId="0" shapeId="0" xr:uid="{4FE9896D-A997-42DB-9E53-B86B50AFC9C8}">
      <text>
        <r>
          <rPr>
            <b/>
            <sz val="9"/>
            <color indexed="81"/>
            <rFont val="Tahoma"/>
            <family val="2"/>
          </rPr>
          <t>Author:</t>
        </r>
        <r>
          <rPr>
            <sz val="9"/>
            <color indexed="81"/>
            <rFont val="Tahoma"/>
            <family val="2"/>
          </rPr>
          <t xml:space="preserve">
Mandatory field, enter Postcode of the Complainants residential or business address.</t>
        </r>
      </text>
    </comment>
    <comment ref="Y42" authorId="0" shapeId="0" xr:uid="{FB0C768F-66DB-4019-B6C1-2851D5DCA61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3" authorId="0" shapeId="0" xr:uid="{8F18741F-3F2F-420C-A01F-1F4DD7367267}">
      <text>
        <r>
          <rPr>
            <b/>
            <sz val="9"/>
            <color indexed="81"/>
            <rFont val="Tahoma"/>
            <family val="2"/>
          </rPr>
          <t>Author:</t>
        </r>
        <r>
          <rPr>
            <sz val="9"/>
            <color indexed="81"/>
            <rFont val="Tahoma"/>
            <family val="2"/>
          </rPr>
          <t xml:space="preserve">
Must be unique and can be alphanumeric.</t>
        </r>
      </text>
    </comment>
    <comment ref="B43" authorId="0" shapeId="0" xr:uid="{4CDD2CAE-39BC-4E75-81BB-C5AF70D516AC}">
      <text>
        <r>
          <rPr>
            <b/>
            <sz val="9"/>
            <color indexed="81"/>
            <rFont val="Tahoma"/>
            <family val="2"/>
          </rPr>
          <t>Author:</t>
        </r>
        <r>
          <rPr>
            <sz val="9"/>
            <color indexed="81"/>
            <rFont val="Tahoma"/>
            <family val="2"/>
          </rPr>
          <t xml:space="preserve">
Free form field. Enter complainants name/ client code as required. </t>
        </r>
      </text>
    </comment>
    <comment ref="E43" authorId="0" shapeId="0" xr:uid="{D416BB36-A1EF-4B2E-9F0F-5797918D236B}">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3" authorId="0" shapeId="0" xr:uid="{F5AF567E-82E4-4213-A622-34E823CFBDBF}">
      <text>
        <r>
          <rPr>
            <b/>
            <sz val="9"/>
            <color indexed="81"/>
            <rFont val="Tahoma"/>
            <family val="2"/>
          </rPr>
          <t>Author:</t>
        </r>
        <r>
          <rPr>
            <sz val="9"/>
            <color indexed="81"/>
            <rFont val="Tahoma"/>
            <family val="2"/>
          </rPr>
          <t xml:space="preserve">
Free form field, not sent to ASIC.</t>
        </r>
      </text>
    </comment>
    <comment ref="G43" authorId="0" shapeId="0" xr:uid="{660A448A-E52F-44E7-9033-D36398312966}">
      <text>
        <r>
          <rPr>
            <b/>
            <sz val="9"/>
            <color indexed="81"/>
            <rFont val="Tahoma"/>
            <family val="2"/>
          </rPr>
          <t>Author:</t>
        </r>
        <r>
          <rPr>
            <sz val="9"/>
            <color indexed="81"/>
            <rFont val="Tahoma"/>
            <family val="2"/>
          </rPr>
          <t xml:space="preserve">
Free form field, not sent to ASIC.</t>
        </r>
      </text>
    </comment>
    <comment ref="H43" authorId="0" shapeId="0" xr:uid="{E097EA0B-8DD1-4629-916F-E068610AD0BB}">
      <text>
        <r>
          <rPr>
            <b/>
            <sz val="9"/>
            <color indexed="81"/>
            <rFont val="Tahoma"/>
            <family val="2"/>
          </rPr>
          <t>Author:</t>
        </r>
        <r>
          <rPr>
            <sz val="9"/>
            <color indexed="81"/>
            <rFont val="Tahoma"/>
            <family val="2"/>
          </rPr>
          <t xml:space="preserve">
Free form field, not sent  to ASIC.</t>
        </r>
      </text>
    </comment>
    <comment ref="M43" authorId="0" shapeId="0" xr:uid="{01FEC4BC-00B3-4E25-819B-E1851C7D5310}">
      <text>
        <r>
          <rPr>
            <b/>
            <sz val="9"/>
            <color indexed="81"/>
            <rFont val="Tahoma"/>
            <family val="2"/>
          </rPr>
          <t>Author:</t>
        </r>
        <r>
          <rPr>
            <sz val="9"/>
            <color indexed="81"/>
            <rFont val="Tahoma"/>
            <family val="2"/>
          </rPr>
          <t xml:space="preserve">
Mandatory field, enter Postcode of the Complainants residential or business address.</t>
        </r>
      </text>
    </comment>
    <comment ref="Y43" authorId="0" shapeId="0" xr:uid="{3CCE559B-2D50-47A3-90B9-B7BB6D0DE2B7}">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4" authorId="0" shapeId="0" xr:uid="{3A294E65-F938-4911-A122-1E48E5998042}">
      <text>
        <r>
          <rPr>
            <b/>
            <sz val="9"/>
            <color indexed="81"/>
            <rFont val="Tahoma"/>
            <family val="2"/>
          </rPr>
          <t>Author:</t>
        </r>
        <r>
          <rPr>
            <sz val="9"/>
            <color indexed="81"/>
            <rFont val="Tahoma"/>
            <family val="2"/>
          </rPr>
          <t xml:space="preserve">
Must be unique and can be alphanumeric.</t>
        </r>
      </text>
    </comment>
    <comment ref="B44" authorId="0" shapeId="0" xr:uid="{5A902AF7-59A6-4215-86C1-86F3F07E0DCA}">
      <text>
        <r>
          <rPr>
            <b/>
            <sz val="9"/>
            <color indexed="81"/>
            <rFont val="Tahoma"/>
            <family val="2"/>
          </rPr>
          <t>Author:</t>
        </r>
        <r>
          <rPr>
            <sz val="9"/>
            <color indexed="81"/>
            <rFont val="Tahoma"/>
            <family val="2"/>
          </rPr>
          <t xml:space="preserve">
Free form field. Enter complainants name/ client code as required. </t>
        </r>
      </text>
    </comment>
    <comment ref="E44" authorId="0" shapeId="0" xr:uid="{0C56BDAF-ED65-4F2B-9F9A-34B7F22377C9}">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4" authorId="0" shapeId="0" xr:uid="{29742001-E950-43F6-9273-3FFAB268E689}">
      <text>
        <r>
          <rPr>
            <b/>
            <sz val="9"/>
            <color indexed="81"/>
            <rFont val="Tahoma"/>
            <family val="2"/>
          </rPr>
          <t>Author:</t>
        </r>
        <r>
          <rPr>
            <sz val="9"/>
            <color indexed="81"/>
            <rFont val="Tahoma"/>
            <family val="2"/>
          </rPr>
          <t xml:space="preserve">
Free form field, not sent to ASIC.</t>
        </r>
      </text>
    </comment>
    <comment ref="G44" authorId="0" shapeId="0" xr:uid="{A6305181-C129-4A50-9A39-A656ADE97F88}">
      <text>
        <r>
          <rPr>
            <b/>
            <sz val="9"/>
            <color indexed="81"/>
            <rFont val="Tahoma"/>
            <family val="2"/>
          </rPr>
          <t>Author:</t>
        </r>
        <r>
          <rPr>
            <sz val="9"/>
            <color indexed="81"/>
            <rFont val="Tahoma"/>
            <family val="2"/>
          </rPr>
          <t xml:space="preserve">
Free form field, not sent to ASIC.</t>
        </r>
      </text>
    </comment>
    <comment ref="H44" authorId="0" shapeId="0" xr:uid="{12254B3D-AC21-49FC-A661-7AE8B3235C7A}">
      <text>
        <r>
          <rPr>
            <b/>
            <sz val="9"/>
            <color indexed="81"/>
            <rFont val="Tahoma"/>
            <family val="2"/>
          </rPr>
          <t>Author:</t>
        </r>
        <r>
          <rPr>
            <sz val="9"/>
            <color indexed="81"/>
            <rFont val="Tahoma"/>
            <family val="2"/>
          </rPr>
          <t xml:space="preserve">
Free form field, not sent  to ASIC.</t>
        </r>
      </text>
    </comment>
    <comment ref="M44" authorId="0" shapeId="0" xr:uid="{7F76D5E2-A100-4A7D-BBCD-0812F02A5B09}">
      <text>
        <r>
          <rPr>
            <b/>
            <sz val="9"/>
            <color indexed="81"/>
            <rFont val="Tahoma"/>
            <family val="2"/>
          </rPr>
          <t>Author:</t>
        </r>
        <r>
          <rPr>
            <sz val="9"/>
            <color indexed="81"/>
            <rFont val="Tahoma"/>
            <family val="2"/>
          </rPr>
          <t xml:space="preserve">
Mandatory field, enter Postcode of the Complainants residential or business address.</t>
        </r>
      </text>
    </comment>
    <comment ref="Y44" authorId="0" shapeId="0" xr:uid="{9064DFBD-BE51-4F1B-B5FC-727219DED599}">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5" authorId="0" shapeId="0" xr:uid="{A474B79E-00DE-463F-97FD-8833CFBC752E}">
      <text>
        <r>
          <rPr>
            <b/>
            <sz val="9"/>
            <color indexed="81"/>
            <rFont val="Tahoma"/>
            <family val="2"/>
          </rPr>
          <t>Author:</t>
        </r>
        <r>
          <rPr>
            <sz val="9"/>
            <color indexed="81"/>
            <rFont val="Tahoma"/>
            <family val="2"/>
          </rPr>
          <t xml:space="preserve">
Must be unique and can be alphanumeric.</t>
        </r>
      </text>
    </comment>
    <comment ref="B45" authorId="0" shapeId="0" xr:uid="{29ECFC46-2888-4D5A-8FD9-DE4AD303AEA1}">
      <text>
        <r>
          <rPr>
            <b/>
            <sz val="9"/>
            <color indexed="81"/>
            <rFont val="Tahoma"/>
            <family val="2"/>
          </rPr>
          <t>Author:</t>
        </r>
        <r>
          <rPr>
            <sz val="9"/>
            <color indexed="81"/>
            <rFont val="Tahoma"/>
            <family val="2"/>
          </rPr>
          <t xml:space="preserve">
Free form field. Enter complainants name/ client code as required. </t>
        </r>
      </text>
    </comment>
    <comment ref="E45" authorId="0" shapeId="0" xr:uid="{FAAA58EE-B802-42E2-8CCD-B054D1FD8F8C}">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5" authorId="0" shapeId="0" xr:uid="{71661463-69EF-4066-A50F-324D10983C84}">
      <text>
        <r>
          <rPr>
            <b/>
            <sz val="9"/>
            <color indexed="81"/>
            <rFont val="Tahoma"/>
            <family val="2"/>
          </rPr>
          <t>Author:</t>
        </r>
        <r>
          <rPr>
            <sz val="9"/>
            <color indexed="81"/>
            <rFont val="Tahoma"/>
            <family val="2"/>
          </rPr>
          <t xml:space="preserve">
Free form field, not sent to ASIC.</t>
        </r>
      </text>
    </comment>
    <comment ref="G45" authorId="0" shapeId="0" xr:uid="{1F5C275C-6662-4C95-80CD-65371EC36749}">
      <text>
        <r>
          <rPr>
            <b/>
            <sz val="9"/>
            <color indexed="81"/>
            <rFont val="Tahoma"/>
            <family val="2"/>
          </rPr>
          <t>Author:</t>
        </r>
        <r>
          <rPr>
            <sz val="9"/>
            <color indexed="81"/>
            <rFont val="Tahoma"/>
            <family val="2"/>
          </rPr>
          <t xml:space="preserve">
Free form field, not sent to ASIC.</t>
        </r>
      </text>
    </comment>
    <comment ref="H45" authorId="0" shapeId="0" xr:uid="{19150EB5-628D-4A98-B9A5-33F3184305CA}">
      <text>
        <r>
          <rPr>
            <b/>
            <sz val="9"/>
            <color indexed="81"/>
            <rFont val="Tahoma"/>
            <family val="2"/>
          </rPr>
          <t>Author:</t>
        </r>
        <r>
          <rPr>
            <sz val="9"/>
            <color indexed="81"/>
            <rFont val="Tahoma"/>
            <family val="2"/>
          </rPr>
          <t xml:space="preserve">
Free form field, not sent  to ASIC.</t>
        </r>
      </text>
    </comment>
    <comment ref="M45" authorId="0" shapeId="0" xr:uid="{ABCEA1A8-92D2-4323-BA39-CB3D47C1253E}">
      <text>
        <r>
          <rPr>
            <b/>
            <sz val="9"/>
            <color indexed="81"/>
            <rFont val="Tahoma"/>
            <family val="2"/>
          </rPr>
          <t>Author:</t>
        </r>
        <r>
          <rPr>
            <sz val="9"/>
            <color indexed="81"/>
            <rFont val="Tahoma"/>
            <family val="2"/>
          </rPr>
          <t xml:space="preserve">
Mandatory field, enter Postcode of the Complainants residential or business address.</t>
        </r>
      </text>
    </comment>
    <comment ref="Y45" authorId="0" shapeId="0" xr:uid="{447350DF-CFF0-4EE9-8E82-86D673E3393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6" authorId="0" shapeId="0" xr:uid="{24BCB981-EF47-40A1-8120-4690FE1E20E5}">
      <text>
        <r>
          <rPr>
            <b/>
            <sz val="9"/>
            <color indexed="81"/>
            <rFont val="Tahoma"/>
            <family val="2"/>
          </rPr>
          <t>Author:</t>
        </r>
        <r>
          <rPr>
            <sz val="9"/>
            <color indexed="81"/>
            <rFont val="Tahoma"/>
            <family val="2"/>
          </rPr>
          <t xml:space="preserve">
Must be unique and can be alphanumeric.</t>
        </r>
      </text>
    </comment>
    <comment ref="B46" authorId="0" shapeId="0" xr:uid="{54A2B0DD-A375-46FA-8327-94BB2E46788B}">
      <text>
        <r>
          <rPr>
            <b/>
            <sz val="9"/>
            <color indexed="81"/>
            <rFont val="Tahoma"/>
            <family val="2"/>
          </rPr>
          <t>Author:</t>
        </r>
        <r>
          <rPr>
            <sz val="9"/>
            <color indexed="81"/>
            <rFont val="Tahoma"/>
            <family val="2"/>
          </rPr>
          <t xml:space="preserve">
Free form field. Enter complainants name/ client code as required. </t>
        </r>
      </text>
    </comment>
    <comment ref="E46" authorId="0" shapeId="0" xr:uid="{0E5C009D-151C-446B-88A8-08B73405573A}">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6" authorId="0" shapeId="0" xr:uid="{81D84B36-055D-4F36-9C65-C610B48C81E2}">
      <text>
        <r>
          <rPr>
            <b/>
            <sz val="9"/>
            <color indexed="81"/>
            <rFont val="Tahoma"/>
            <family val="2"/>
          </rPr>
          <t>Author:</t>
        </r>
        <r>
          <rPr>
            <sz val="9"/>
            <color indexed="81"/>
            <rFont val="Tahoma"/>
            <family val="2"/>
          </rPr>
          <t xml:space="preserve">
Free form field, not sent to ASIC.</t>
        </r>
      </text>
    </comment>
    <comment ref="G46" authorId="0" shapeId="0" xr:uid="{040ED702-5508-47C8-B71E-AC62B451FC2C}">
      <text>
        <r>
          <rPr>
            <b/>
            <sz val="9"/>
            <color indexed="81"/>
            <rFont val="Tahoma"/>
            <family val="2"/>
          </rPr>
          <t>Author:</t>
        </r>
        <r>
          <rPr>
            <sz val="9"/>
            <color indexed="81"/>
            <rFont val="Tahoma"/>
            <family val="2"/>
          </rPr>
          <t xml:space="preserve">
Free form field, not sent to ASIC.</t>
        </r>
      </text>
    </comment>
    <comment ref="H46" authorId="0" shapeId="0" xr:uid="{D8C43944-C350-4610-BBCA-D726012C61CE}">
      <text>
        <r>
          <rPr>
            <b/>
            <sz val="9"/>
            <color indexed="81"/>
            <rFont val="Tahoma"/>
            <family val="2"/>
          </rPr>
          <t>Author:</t>
        </r>
        <r>
          <rPr>
            <sz val="9"/>
            <color indexed="81"/>
            <rFont val="Tahoma"/>
            <family val="2"/>
          </rPr>
          <t xml:space="preserve">
Free form field, not sent  to ASIC.</t>
        </r>
      </text>
    </comment>
    <comment ref="M46" authorId="0" shapeId="0" xr:uid="{4A85576A-AF77-4291-9754-561DAD4D506A}">
      <text>
        <r>
          <rPr>
            <b/>
            <sz val="9"/>
            <color indexed="81"/>
            <rFont val="Tahoma"/>
            <family val="2"/>
          </rPr>
          <t>Author:</t>
        </r>
        <r>
          <rPr>
            <sz val="9"/>
            <color indexed="81"/>
            <rFont val="Tahoma"/>
            <family val="2"/>
          </rPr>
          <t xml:space="preserve">
Mandatory field, enter Postcode of the Complainants residential or business address.</t>
        </r>
      </text>
    </comment>
    <comment ref="Y46" authorId="0" shapeId="0" xr:uid="{4BDA63ED-B77B-4128-8399-DFB989AB4646}">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7" authorId="0" shapeId="0" xr:uid="{CCCD15A8-1DA1-4AAA-A159-57540B0DA749}">
      <text>
        <r>
          <rPr>
            <b/>
            <sz val="9"/>
            <color indexed="81"/>
            <rFont val="Tahoma"/>
            <family val="2"/>
          </rPr>
          <t>Author:</t>
        </r>
        <r>
          <rPr>
            <sz val="9"/>
            <color indexed="81"/>
            <rFont val="Tahoma"/>
            <family val="2"/>
          </rPr>
          <t xml:space="preserve">
Must be unique and can be alphanumeric.</t>
        </r>
      </text>
    </comment>
    <comment ref="B47" authorId="0" shapeId="0" xr:uid="{C6E1CB42-FDF5-4B78-AFF9-DD8F7F3F5DD5}">
      <text>
        <r>
          <rPr>
            <b/>
            <sz val="9"/>
            <color indexed="81"/>
            <rFont val="Tahoma"/>
            <family val="2"/>
          </rPr>
          <t>Author:</t>
        </r>
        <r>
          <rPr>
            <sz val="9"/>
            <color indexed="81"/>
            <rFont val="Tahoma"/>
            <family val="2"/>
          </rPr>
          <t xml:space="preserve">
Free form field. Enter complainants name/ client code as required. </t>
        </r>
      </text>
    </comment>
    <comment ref="E47" authorId="0" shapeId="0" xr:uid="{C4C1E8C7-7DEB-4176-83BA-75AABB40FA1B}">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7" authorId="0" shapeId="0" xr:uid="{B8320EF6-79EA-4944-AF06-2B633E678B17}">
      <text>
        <r>
          <rPr>
            <b/>
            <sz val="9"/>
            <color indexed="81"/>
            <rFont val="Tahoma"/>
            <family val="2"/>
          </rPr>
          <t>Author:</t>
        </r>
        <r>
          <rPr>
            <sz val="9"/>
            <color indexed="81"/>
            <rFont val="Tahoma"/>
            <family val="2"/>
          </rPr>
          <t xml:space="preserve">
Free form field, not sent to ASIC.</t>
        </r>
      </text>
    </comment>
    <comment ref="G47" authorId="0" shapeId="0" xr:uid="{E617AB10-A15C-4D22-9CA3-2B8E15DB5C81}">
      <text>
        <r>
          <rPr>
            <b/>
            <sz val="9"/>
            <color indexed="81"/>
            <rFont val="Tahoma"/>
            <family val="2"/>
          </rPr>
          <t>Author:</t>
        </r>
        <r>
          <rPr>
            <sz val="9"/>
            <color indexed="81"/>
            <rFont val="Tahoma"/>
            <family val="2"/>
          </rPr>
          <t xml:space="preserve">
Free form field, not sent to ASIC.</t>
        </r>
      </text>
    </comment>
    <comment ref="H47" authorId="0" shapeId="0" xr:uid="{D021627E-A8C2-49C8-B2F9-D0356DBB8C94}">
      <text>
        <r>
          <rPr>
            <b/>
            <sz val="9"/>
            <color indexed="81"/>
            <rFont val="Tahoma"/>
            <family val="2"/>
          </rPr>
          <t>Author:</t>
        </r>
        <r>
          <rPr>
            <sz val="9"/>
            <color indexed="81"/>
            <rFont val="Tahoma"/>
            <family val="2"/>
          </rPr>
          <t xml:space="preserve">
Free form field, not sent  to ASIC.</t>
        </r>
      </text>
    </comment>
    <comment ref="M47" authorId="0" shapeId="0" xr:uid="{19B12ACD-C5DB-4F7F-8BD6-4C6757CD1970}">
      <text>
        <r>
          <rPr>
            <b/>
            <sz val="9"/>
            <color indexed="81"/>
            <rFont val="Tahoma"/>
            <family val="2"/>
          </rPr>
          <t>Author:</t>
        </r>
        <r>
          <rPr>
            <sz val="9"/>
            <color indexed="81"/>
            <rFont val="Tahoma"/>
            <family val="2"/>
          </rPr>
          <t xml:space="preserve">
Mandatory field, enter Postcode of the Complainants residential or business address.</t>
        </r>
      </text>
    </comment>
    <comment ref="Y47" authorId="0" shapeId="0" xr:uid="{A971DD48-3408-4228-AE0D-3E768A42FA7E}">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8" authorId="0" shapeId="0" xr:uid="{8A59C6D0-C411-4337-94BB-496A7C1B27AE}">
      <text>
        <r>
          <rPr>
            <b/>
            <sz val="9"/>
            <color indexed="81"/>
            <rFont val="Tahoma"/>
            <family val="2"/>
          </rPr>
          <t>Author:</t>
        </r>
        <r>
          <rPr>
            <sz val="9"/>
            <color indexed="81"/>
            <rFont val="Tahoma"/>
            <family val="2"/>
          </rPr>
          <t xml:space="preserve">
Must be unique and can be alphanumeric.</t>
        </r>
      </text>
    </comment>
    <comment ref="B48" authorId="0" shapeId="0" xr:uid="{C4EC0A33-88D6-4516-9FCE-2B84DD040AB8}">
      <text>
        <r>
          <rPr>
            <b/>
            <sz val="9"/>
            <color indexed="81"/>
            <rFont val="Tahoma"/>
            <family val="2"/>
          </rPr>
          <t>Author:</t>
        </r>
        <r>
          <rPr>
            <sz val="9"/>
            <color indexed="81"/>
            <rFont val="Tahoma"/>
            <family val="2"/>
          </rPr>
          <t xml:space="preserve">
Free form field. Enter complainants name/ client code as required. </t>
        </r>
      </text>
    </comment>
    <comment ref="E48" authorId="0" shapeId="0" xr:uid="{207E30C7-7078-4DA4-A05A-BC3376C783C7}">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8" authorId="0" shapeId="0" xr:uid="{F8454860-106F-4AAF-B248-CA421AC66596}">
      <text>
        <r>
          <rPr>
            <b/>
            <sz val="9"/>
            <color indexed="81"/>
            <rFont val="Tahoma"/>
            <family val="2"/>
          </rPr>
          <t>Author:</t>
        </r>
        <r>
          <rPr>
            <sz val="9"/>
            <color indexed="81"/>
            <rFont val="Tahoma"/>
            <family val="2"/>
          </rPr>
          <t xml:space="preserve">
Free form field, not sent to ASIC.</t>
        </r>
      </text>
    </comment>
    <comment ref="G48" authorId="0" shapeId="0" xr:uid="{68472252-7BAB-4AEF-81B0-35D2C3912141}">
      <text>
        <r>
          <rPr>
            <b/>
            <sz val="9"/>
            <color indexed="81"/>
            <rFont val="Tahoma"/>
            <family val="2"/>
          </rPr>
          <t>Author:</t>
        </r>
        <r>
          <rPr>
            <sz val="9"/>
            <color indexed="81"/>
            <rFont val="Tahoma"/>
            <family val="2"/>
          </rPr>
          <t xml:space="preserve">
Free form field, not sent to ASIC.</t>
        </r>
      </text>
    </comment>
    <comment ref="H48" authorId="0" shapeId="0" xr:uid="{E7A74A44-7B47-405E-9FD6-823153CF9C71}">
      <text>
        <r>
          <rPr>
            <b/>
            <sz val="9"/>
            <color indexed="81"/>
            <rFont val="Tahoma"/>
            <family val="2"/>
          </rPr>
          <t>Author:</t>
        </r>
        <r>
          <rPr>
            <sz val="9"/>
            <color indexed="81"/>
            <rFont val="Tahoma"/>
            <family val="2"/>
          </rPr>
          <t xml:space="preserve">
Free form field, not sent  to ASIC.</t>
        </r>
      </text>
    </comment>
    <comment ref="M48" authorId="0" shapeId="0" xr:uid="{F990D42D-015C-433C-9837-717974F70809}">
      <text>
        <r>
          <rPr>
            <b/>
            <sz val="9"/>
            <color indexed="81"/>
            <rFont val="Tahoma"/>
            <family val="2"/>
          </rPr>
          <t>Author:</t>
        </r>
        <r>
          <rPr>
            <sz val="9"/>
            <color indexed="81"/>
            <rFont val="Tahoma"/>
            <family val="2"/>
          </rPr>
          <t xml:space="preserve">
Mandatory field, enter Postcode of the Complainants residential or business address.</t>
        </r>
      </text>
    </comment>
    <comment ref="Y48" authorId="0" shapeId="0" xr:uid="{C586BA34-EE9E-44A7-9169-2968CF7E897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49" authorId="0" shapeId="0" xr:uid="{57B4250A-905A-474B-99C9-A80279D2BE23}">
      <text>
        <r>
          <rPr>
            <b/>
            <sz val="9"/>
            <color indexed="81"/>
            <rFont val="Tahoma"/>
            <family val="2"/>
          </rPr>
          <t>Author:</t>
        </r>
        <r>
          <rPr>
            <sz val="9"/>
            <color indexed="81"/>
            <rFont val="Tahoma"/>
            <family val="2"/>
          </rPr>
          <t xml:space="preserve">
Must be unique and can be alphanumeric.</t>
        </r>
      </text>
    </comment>
    <comment ref="B49" authorId="0" shapeId="0" xr:uid="{EA42631D-F8FA-4369-AEBC-6B0EA3A168F9}">
      <text>
        <r>
          <rPr>
            <b/>
            <sz val="9"/>
            <color indexed="81"/>
            <rFont val="Tahoma"/>
            <family val="2"/>
          </rPr>
          <t>Author:</t>
        </r>
        <r>
          <rPr>
            <sz val="9"/>
            <color indexed="81"/>
            <rFont val="Tahoma"/>
            <family val="2"/>
          </rPr>
          <t xml:space="preserve">
Free form field. Enter complainants name/ client code as required. </t>
        </r>
      </text>
    </comment>
    <comment ref="E49" authorId="0" shapeId="0" xr:uid="{D7BFB1AB-D0E9-4066-86B1-D9AE1C8B692D}">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49" authorId="0" shapeId="0" xr:uid="{C97245D8-F8EE-4C09-A694-128E76AE9D6F}">
      <text>
        <r>
          <rPr>
            <b/>
            <sz val="9"/>
            <color indexed="81"/>
            <rFont val="Tahoma"/>
            <family val="2"/>
          </rPr>
          <t>Author:</t>
        </r>
        <r>
          <rPr>
            <sz val="9"/>
            <color indexed="81"/>
            <rFont val="Tahoma"/>
            <family val="2"/>
          </rPr>
          <t xml:space="preserve">
Free form field, not sent to ASIC.</t>
        </r>
      </text>
    </comment>
    <comment ref="G49" authorId="0" shapeId="0" xr:uid="{0BA885DF-63D5-4F59-89E2-3DAB37E953A3}">
      <text>
        <r>
          <rPr>
            <b/>
            <sz val="9"/>
            <color indexed="81"/>
            <rFont val="Tahoma"/>
            <family val="2"/>
          </rPr>
          <t>Author:</t>
        </r>
        <r>
          <rPr>
            <sz val="9"/>
            <color indexed="81"/>
            <rFont val="Tahoma"/>
            <family val="2"/>
          </rPr>
          <t xml:space="preserve">
Free form field, not sent to ASIC.</t>
        </r>
      </text>
    </comment>
    <comment ref="H49" authorId="0" shapeId="0" xr:uid="{D3F278CD-86D0-41F7-A178-BFCE9516D0D9}">
      <text>
        <r>
          <rPr>
            <b/>
            <sz val="9"/>
            <color indexed="81"/>
            <rFont val="Tahoma"/>
            <family val="2"/>
          </rPr>
          <t>Author:</t>
        </r>
        <r>
          <rPr>
            <sz val="9"/>
            <color indexed="81"/>
            <rFont val="Tahoma"/>
            <family val="2"/>
          </rPr>
          <t xml:space="preserve">
Free form field, not sent  to ASIC.</t>
        </r>
      </text>
    </comment>
    <comment ref="M49" authorId="0" shapeId="0" xr:uid="{226E7EEC-0810-4823-9767-B0969B839F3D}">
      <text>
        <r>
          <rPr>
            <b/>
            <sz val="9"/>
            <color indexed="81"/>
            <rFont val="Tahoma"/>
            <family val="2"/>
          </rPr>
          <t>Author:</t>
        </r>
        <r>
          <rPr>
            <sz val="9"/>
            <color indexed="81"/>
            <rFont val="Tahoma"/>
            <family val="2"/>
          </rPr>
          <t xml:space="preserve">
Mandatory field, enter Postcode of the Complainants residential or business address.</t>
        </r>
      </text>
    </comment>
    <comment ref="Y49" authorId="0" shapeId="0" xr:uid="{F2E9356C-BD90-4DA2-BC3E-701D66027004}">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0" authorId="0" shapeId="0" xr:uid="{B2A3F77F-464E-44EE-BC17-B154138B428E}">
      <text>
        <r>
          <rPr>
            <b/>
            <sz val="9"/>
            <color indexed="81"/>
            <rFont val="Tahoma"/>
            <family val="2"/>
          </rPr>
          <t>Author:</t>
        </r>
        <r>
          <rPr>
            <sz val="9"/>
            <color indexed="81"/>
            <rFont val="Tahoma"/>
            <family val="2"/>
          </rPr>
          <t xml:space="preserve">
Must be unique and can be alphanumeric.</t>
        </r>
      </text>
    </comment>
    <comment ref="B50" authorId="0" shapeId="0" xr:uid="{4CAF2DEA-840A-414E-A545-F412B211916E}">
      <text>
        <r>
          <rPr>
            <b/>
            <sz val="9"/>
            <color indexed="81"/>
            <rFont val="Tahoma"/>
            <family val="2"/>
          </rPr>
          <t>Author:</t>
        </r>
        <r>
          <rPr>
            <sz val="9"/>
            <color indexed="81"/>
            <rFont val="Tahoma"/>
            <family val="2"/>
          </rPr>
          <t xml:space="preserve">
Free form field. Enter complainants name/ client code as required. </t>
        </r>
      </text>
    </comment>
    <comment ref="E50" authorId="0" shapeId="0" xr:uid="{81E8D08A-FB89-4BAC-8D85-83F1A3E6EF03}">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0" authorId="0" shapeId="0" xr:uid="{F3F1944C-6F82-4CC8-B37F-8887B311B235}">
      <text>
        <r>
          <rPr>
            <b/>
            <sz val="9"/>
            <color indexed="81"/>
            <rFont val="Tahoma"/>
            <family val="2"/>
          </rPr>
          <t>Author:</t>
        </r>
        <r>
          <rPr>
            <sz val="9"/>
            <color indexed="81"/>
            <rFont val="Tahoma"/>
            <family val="2"/>
          </rPr>
          <t xml:space="preserve">
Free form field, not sent to ASIC.</t>
        </r>
      </text>
    </comment>
    <comment ref="G50" authorId="0" shapeId="0" xr:uid="{A075BC71-BB61-482F-ACA9-3D537096FE4C}">
      <text>
        <r>
          <rPr>
            <b/>
            <sz val="9"/>
            <color indexed="81"/>
            <rFont val="Tahoma"/>
            <family val="2"/>
          </rPr>
          <t>Author:</t>
        </r>
        <r>
          <rPr>
            <sz val="9"/>
            <color indexed="81"/>
            <rFont val="Tahoma"/>
            <family val="2"/>
          </rPr>
          <t xml:space="preserve">
Free form field, not sent to ASIC.</t>
        </r>
      </text>
    </comment>
    <comment ref="H50" authorId="0" shapeId="0" xr:uid="{6E814602-4C07-4EF5-8205-C42EF5137F1C}">
      <text>
        <r>
          <rPr>
            <b/>
            <sz val="9"/>
            <color indexed="81"/>
            <rFont val="Tahoma"/>
            <family val="2"/>
          </rPr>
          <t>Author:</t>
        </r>
        <r>
          <rPr>
            <sz val="9"/>
            <color indexed="81"/>
            <rFont val="Tahoma"/>
            <family val="2"/>
          </rPr>
          <t xml:space="preserve">
Free form field, not sent  to ASIC.</t>
        </r>
      </text>
    </comment>
    <comment ref="M50" authorId="0" shapeId="0" xr:uid="{204609E8-C93F-4F05-8450-2206FE1C4CA6}">
      <text>
        <r>
          <rPr>
            <b/>
            <sz val="9"/>
            <color indexed="81"/>
            <rFont val="Tahoma"/>
            <family val="2"/>
          </rPr>
          <t>Author:</t>
        </r>
        <r>
          <rPr>
            <sz val="9"/>
            <color indexed="81"/>
            <rFont val="Tahoma"/>
            <family val="2"/>
          </rPr>
          <t xml:space="preserve">
Mandatory field, enter Postcode of the Complainants residential or business address.</t>
        </r>
      </text>
    </comment>
    <comment ref="Y50" authorId="0" shapeId="0" xr:uid="{9623C0D7-CE05-40FF-A649-AC86C08BE91D}">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1" authorId="0" shapeId="0" xr:uid="{AAF2C4B4-F84E-4B72-BE44-774D93324340}">
      <text>
        <r>
          <rPr>
            <b/>
            <sz val="9"/>
            <color indexed="81"/>
            <rFont val="Tahoma"/>
            <family val="2"/>
          </rPr>
          <t>Author:</t>
        </r>
        <r>
          <rPr>
            <sz val="9"/>
            <color indexed="81"/>
            <rFont val="Tahoma"/>
            <family val="2"/>
          </rPr>
          <t xml:space="preserve">
Must be unique and can be alphanumeric.</t>
        </r>
      </text>
    </comment>
    <comment ref="B51" authorId="0" shapeId="0" xr:uid="{BBB85D0D-D8AD-46F5-BDB8-7F7B13F7BA4C}">
      <text>
        <r>
          <rPr>
            <b/>
            <sz val="9"/>
            <color indexed="81"/>
            <rFont val="Tahoma"/>
            <family val="2"/>
          </rPr>
          <t>Author:</t>
        </r>
        <r>
          <rPr>
            <sz val="9"/>
            <color indexed="81"/>
            <rFont val="Tahoma"/>
            <family val="2"/>
          </rPr>
          <t xml:space="preserve">
Free form field. Enter complainants name/ client code as required. </t>
        </r>
      </text>
    </comment>
    <comment ref="E51" authorId="0" shapeId="0" xr:uid="{2F9589E8-A124-4B65-A730-FB152D72D517}">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1" authorId="0" shapeId="0" xr:uid="{F8224340-5E20-404F-911F-129AF90CEECE}">
      <text>
        <r>
          <rPr>
            <b/>
            <sz val="9"/>
            <color indexed="81"/>
            <rFont val="Tahoma"/>
            <family val="2"/>
          </rPr>
          <t>Author:</t>
        </r>
        <r>
          <rPr>
            <sz val="9"/>
            <color indexed="81"/>
            <rFont val="Tahoma"/>
            <family val="2"/>
          </rPr>
          <t xml:space="preserve">
Free form field, not sent to ASIC.</t>
        </r>
      </text>
    </comment>
    <comment ref="G51" authorId="0" shapeId="0" xr:uid="{E2C73AF4-A76F-4799-82C4-0CB8F7839A01}">
      <text>
        <r>
          <rPr>
            <b/>
            <sz val="9"/>
            <color indexed="81"/>
            <rFont val="Tahoma"/>
            <family val="2"/>
          </rPr>
          <t>Author:</t>
        </r>
        <r>
          <rPr>
            <sz val="9"/>
            <color indexed="81"/>
            <rFont val="Tahoma"/>
            <family val="2"/>
          </rPr>
          <t xml:space="preserve">
Free form field, not sent to ASIC.</t>
        </r>
      </text>
    </comment>
    <comment ref="H51" authorId="0" shapeId="0" xr:uid="{D83F6034-8C9D-4FAE-B2C6-03E7E6135E79}">
      <text>
        <r>
          <rPr>
            <b/>
            <sz val="9"/>
            <color indexed="81"/>
            <rFont val="Tahoma"/>
            <family val="2"/>
          </rPr>
          <t>Author:</t>
        </r>
        <r>
          <rPr>
            <sz val="9"/>
            <color indexed="81"/>
            <rFont val="Tahoma"/>
            <family val="2"/>
          </rPr>
          <t xml:space="preserve">
Free form field, not sent  to ASIC.</t>
        </r>
      </text>
    </comment>
    <comment ref="M51" authorId="0" shapeId="0" xr:uid="{9B28E376-FF44-4927-9041-C8E237015242}">
      <text>
        <r>
          <rPr>
            <b/>
            <sz val="9"/>
            <color indexed="81"/>
            <rFont val="Tahoma"/>
            <family val="2"/>
          </rPr>
          <t>Author:</t>
        </r>
        <r>
          <rPr>
            <sz val="9"/>
            <color indexed="81"/>
            <rFont val="Tahoma"/>
            <family val="2"/>
          </rPr>
          <t xml:space="preserve">
Mandatory field, enter Postcode of the Complainants residential or business address.</t>
        </r>
      </text>
    </comment>
    <comment ref="Y51" authorId="0" shapeId="0" xr:uid="{E918C2B3-9660-4CD1-8DB2-62CB23C7A445}">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2" authorId="0" shapeId="0" xr:uid="{140D5290-112D-4D92-BE1B-F8C30F396649}">
      <text>
        <r>
          <rPr>
            <b/>
            <sz val="9"/>
            <color indexed="81"/>
            <rFont val="Tahoma"/>
            <family val="2"/>
          </rPr>
          <t>Author:</t>
        </r>
        <r>
          <rPr>
            <sz val="9"/>
            <color indexed="81"/>
            <rFont val="Tahoma"/>
            <family val="2"/>
          </rPr>
          <t xml:space="preserve">
Must be unique and can be alphanumeric.</t>
        </r>
      </text>
    </comment>
    <comment ref="B52" authorId="0" shapeId="0" xr:uid="{C233BF0D-DFA7-4CA2-80CE-A74D21D128AA}">
      <text>
        <r>
          <rPr>
            <b/>
            <sz val="9"/>
            <color indexed="81"/>
            <rFont val="Tahoma"/>
            <family val="2"/>
          </rPr>
          <t>Author:</t>
        </r>
        <r>
          <rPr>
            <sz val="9"/>
            <color indexed="81"/>
            <rFont val="Tahoma"/>
            <family val="2"/>
          </rPr>
          <t xml:space="preserve">
Free form field. Enter complainants name/ client code as required. </t>
        </r>
      </text>
    </comment>
    <comment ref="E52" authorId="0" shapeId="0" xr:uid="{35E18178-DC22-451E-A1BB-891B2B3F57C2}">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2" authorId="0" shapeId="0" xr:uid="{7A4BAECB-8836-48B6-83DA-608B13C27A51}">
      <text>
        <r>
          <rPr>
            <b/>
            <sz val="9"/>
            <color indexed="81"/>
            <rFont val="Tahoma"/>
            <family val="2"/>
          </rPr>
          <t>Author:</t>
        </r>
        <r>
          <rPr>
            <sz val="9"/>
            <color indexed="81"/>
            <rFont val="Tahoma"/>
            <family val="2"/>
          </rPr>
          <t xml:space="preserve">
Free form field, not sent to ASIC.</t>
        </r>
      </text>
    </comment>
    <comment ref="G52" authorId="0" shapeId="0" xr:uid="{9C927659-2985-4068-B755-0A3436FC2826}">
      <text>
        <r>
          <rPr>
            <b/>
            <sz val="9"/>
            <color indexed="81"/>
            <rFont val="Tahoma"/>
            <family val="2"/>
          </rPr>
          <t>Author:</t>
        </r>
        <r>
          <rPr>
            <sz val="9"/>
            <color indexed="81"/>
            <rFont val="Tahoma"/>
            <family val="2"/>
          </rPr>
          <t xml:space="preserve">
Free form field, not sent to ASIC.</t>
        </r>
      </text>
    </comment>
    <comment ref="H52" authorId="0" shapeId="0" xr:uid="{A99D4526-B436-4DA4-A625-A531F98CDA1C}">
      <text>
        <r>
          <rPr>
            <b/>
            <sz val="9"/>
            <color indexed="81"/>
            <rFont val="Tahoma"/>
            <family val="2"/>
          </rPr>
          <t>Author:</t>
        </r>
        <r>
          <rPr>
            <sz val="9"/>
            <color indexed="81"/>
            <rFont val="Tahoma"/>
            <family val="2"/>
          </rPr>
          <t xml:space="preserve">
Free form field, not sent  to ASIC.</t>
        </r>
      </text>
    </comment>
    <comment ref="M52" authorId="0" shapeId="0" xr:uid="{6BBB32DA-2C63-4B5E-B369-4BB25BBA0DA4}">
      <text>
        <r>
          <rPr>
            <b/>
            <sz val="9"/>
            <color indexed="81"/>
            <rFont val="Tahoma"/>
            <family val="2"/>
          </rPr>
          <t>Author:</t>
        </r>
        <r>
          <rPr>
            <sz val="9"/>
            <color indexed="81"/>
            <rFont val="Tahoma"/>
            <family val="2"/>
          </rPr>
          <t xml:space="preserve">
Mandatory field, enter Postcode of the Complainants residential or business address.</t>
        </r>
      </text>
    </comment>
    <comment ref="Y52" authorId="0" shapeId="0" xr:uid="{BDD262AB-6B3C-4719-8C9C-ED9F3C7CB116}">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3" authorId="0" shapeId="0" xr:uid="{76251FBD-E969-48CD-B0A7-D3D51C0531A1}">
      <text>
        <r>
          <rPr>
            <b/>
            <sz val="9"/>
            <color indexed="81"/>
            <rFont val="Tahoma"/>
            <family val="2"/>
          </rPr>
          <t>Author:</t>
        </r>
        <r>
          <rPr>
            <sz val="9"/>
            <color indexed="81"/>
            <rFont val="Tahoma"/>
            <family val="2"/>
          </rPr>
          <t xml:space="preserve">
Must be unique and can be alphanumeric.</t>
        </r>
      </text>
    </comment>
    <comment ref="B53" authorId="0" shapeId="0" xr:uid="{A7C6CA09-93B6-436E-A03B-8B16553E3588}">
      <text>
        <r>
          <rPr>
            <b/>
            <sz val="9"/>
            <color indexed="81"/>
            <rFont val="Tahoma"/>
            <family val="2"/>
          </rPr>
          <t>Author:</t>
        </r>
        <r>
          <rPr>
            <sz val="9"/>
            <color indexed="81"/>
            <rFont val="Tahoma"/>
            <family val="2"/>
          </rPr>
          <t xml:space="preserve">
Free form field. Enter complainants name/ client code as required. </t>
        </r>
      </text>
    </comment>
    <comment ref="E53" authorId="0" shapeId="0" xr:uid="{EDB787B6-97DF-4961-8F86-16780E573554}">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3" authorId="0" shapeId="0" xr:uid="{FE0987B5-BCC3-4A48-973A-948329E1681F}">
      <text>
        <r>
          <rPr>
            <b/>
            <sz val="9"/>
            <color indexed="81"/>
            <rFont val="Tahoma"/>
            <family val="2"/>
          </rPr>
          <t>Author:</t>
        </r>
        <r>
          <rPr>
            <sz val="9"/>
            <color indexed="81"/>
            <rFont val="Tahoma"/>
            <family val="2"/>
          </rPr>
          <t xml:space="preserve">
Free form field, not sent to ASIC.</t>
        </r>
      </text>
    </comment>
    <comment ref="G53" authorId="0" shapeId="0" xr:uid="{86FC0B79-4ADC-414C-B569-6D2BC4615DDD}">
      <text>
        <r>
          <rPr>
            <b/>
            <sz val="9"/>
            <color indexed="81"/>
            <rFont val="Tahoma"/>
            <family val="2"/>
          </rPr>
          <t>Author:</t>
        </r>
        <r>
          <rPr>
            <sz val="9"/>
            <color indexed="81"/>
            <rFont val="Tahoma"/>
            <family val="2"/>
          </rPr>
          <t xml:space="preserve">
Free form field, not sent to ASIC.</t>
        </r>
      </text>
    </comment>
    <comment ref="H53" authorId="0" shapeId="0" xr:uid="{579A9EA7-FB47-4D59-A4BB-E8F813B53D54}">
      <text>
        <r>
          <rPr>
            <b/>
            <sz val="9"/>
            <color indexed="81"/>
            <rFont val="Tahoma"/>
            <family val="2"/>
          </rPr>
          <t>Author:</t>
        </r>
        <r>
          <rPr>
            <sz val="9"/>
            <color indexed="81"/>
            <rFont val="Tahoma"/>
            <family val="2"/>
          </rPr>
          <t xml:space="preserve">
Free form field, not sent  to ASIC.</t>
        </r>
      </text>
    </comment>
    <comment ref="M53" authorId="0" shapeId="0" xr:uid="{06B7D18D-7E54-43A8-B92C-BFF6901C34A2}">
      <text>
        <r>
          <rPr>
            <b/>
            <sz val="9"/>
            <color indexed="81"/>
            <rFont val="Tahoma"/>
            <family val="2"/>
          </rPr>
          <t>Author:</t>
        </r>
        <r>
          <rPr>
            <sz val="9"/>
            <color indexed="81"/>
            <rFont val="Tahoma"/>
            <family val="2"/>
          </rPr>
          <t xml:space="preserve">
Mandatory field, enter Postcode of the Complainants residential or business address.</t>
        </r>
      </text>
    </comment>
    <comment ref="Y53" authorId="0" shapeId="0" xr:uid="{4B32C401-A9D0-4F19-B228-E0332D8A171A}">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4" authorId="0" shapeId="0" xr:uid="{B3BC4F81-31D5-454B-8244-18C3DD0C822E}">
      <text>
        <r>
          <rPr>
            <b/>
            <sz val="9"/>
            <color indexed="81"/>
            <rFont val="Tahoma"/>
            <family val="2"/>
          </rPr>
          <t>Author:</t>
        </r>
        <r>
          <rPr>
            <sz val="9"/>
            <color indexed="81"/>
            <rFont val="Tahoma"/>
            <family val="2"/>
          </rPr>
          <t xml:space="preserve">
Must be unique and can be alphanumeric.</t>
        </r>
      </text>
    </comment>
    <comment ref="B54" authorId="0" shapeId="0" xr:uid="{80F4F9A9-0B89-405B-9ABF-131ADA1E47AE}">
      <text>
        <r>
          <rPr>
            <b/>
            <sz val="9"/>
            <color indexed="81"/>
            <rFont val="Tahoma"/>
            <family val="2"/>
          </rPr>
          <t>Author:</t>
        </r>
        <r>
          <rPr>
            <sz val="9"/>
            <color indexed="81"/>
            <rFont val="Tahoma"/>
            <family val="2"/>
          </rPr>
          <t xml:space="preserve">
Free form field. Enter complainants name/ client code as required. </t>
        </r>
      </text>
    </comment>
    <comment ref="E54" authorId="0" shapeId="0" xr:uid="{1CBE2143-CFD4-417F-A443-52FB1BB76111}">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4" authorId="0" shapeId="0" xr:uid="{A04509F7-5EC5-4EC3-A176-E04594B88662}">
      <text>
        <r>
          <rPr>
            <b/>
            <sz val="9"/>
            <color indexed="81"/>
            <rFont val="Tahoma"/>
            <family val="2"/>
          </rPr>
          <t>Author:</t>
        </r>
        <r>
          <rPr>
            <sz val="9"/>
            <color indexed="81"/>
            <rFont val="Tahoma"/>
            <family val="2"/>
          </rPr>
          <t xml:space="preserve">
Free form field, not sent to ASIC.</t>
        </r>
      </text>
    </comment>
    <comment ref="G54" authorId="0" shapeId="0" xr:uid="{3F4DFED8-8B55-4363-BBDB-60E1F428A42C}">
      <text>
        <r>
          <rPr>
            <b/>
            <sz val="9"/>
            <color indexed="81"/>
            <rFont val="Tahoma"/>
            <family val="2"/>
          </rPr>
          <t>Author:</t>
        </r>
        <r>
          <rPr>
            <sz val="9"/>
            <color indexed="81"/>
            <rFont val="Tahoma"/>
            <family val="2"/>
          </rPr>
          <t xml:space="preserve">
Free form field, not sent to ASIC.</t>
        </r>
      </text>
    </comment>
    <comment ref="H54" authorId="0" shapeId="0" xr:uid="{CDB0CA86-CCC3-4731-B8C3-7D1E45DF1419}">
      <text>
        <r>
          <rPr>
            <b/>
            <sz val="9"/>
            <color indexed="81"/>
            <rFont val="Tahoma"/>
            <family val="2"/>
          </rPr>
          <t>Author:</t>
        </r>
        <r>
          <rPr>
            <sz val="9"/>
            <color indexed="81"/>
            <rFont val="Tahoma"/>
            <family val="2"/>
          </rPr>
          <t xml:space="preserve">
Free form field, not sent  to ASIC.</t>
        </r>
      </text>
    </comment>
    <comment ref="M54" authorId="0" shapeId="0" xr:uid="{7BBA810A-E899-4A8A-8D4E-49148820F57B}">
      <text>
        <r>
          <rPr>
            <b/>
            <sz val="9"/>
            <color indexed="81"/>
            <rFont val="Tahoma"/>
            <family val="2"/>
          </rPr>
          <t>Author:</t>
        </r>
        <r>
          <rPr>
            <sz val="9"/>
            <color indexed="81"/>
            <rFont val="Tahoma"/>
            <family val="2"/>
          </rPr>
          <t xml:space="preserve">
Mandatory field, enter Postcode of the Complainants residential or business address.</t>
        </r>
      </text>
    </comment>
    <comment ref="Y54" authorId="0" shapeId="0" xr:uid="{EECC3C00-72F7-4F09-954C-9442FBCFD978}">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5" authorId="0" shapeId="0" xr:uid="{2357998F-49B7-4A31-92D7-29D63AED792F}">
      <text>
        <r>
          <rPr>
            <b/>
            <sz val="9"/>
            <color indexed="81"/>
            <rFont val="Tahoma"/>
            <family val="2"/>
          </rPr>
          <t>Author:</t>
        </r>
        <r>
          <rPr>
            <sz val="9"/>
            <color indexed="81"/>
            <rFont val="Tahoma"/>
            <family val="2"/>
          </rPr>
          <t xml:space="preserve">
Must be unique and can be alphanumeric.</t>
        </r>
      </text>
    </comment>
    <comment ref="B55" authorId="0" shapeId="0" xr:uid="{9B6D0A69-C4DC-4881-91FB-BA3813D83A0C}">
      <text>
        <r>
          <rPr>
            <b/>
            <sz val="9"/>
            <color indexed="81"/>
            <rFont val="Tahoma"/>
            <family val="2"/>
          </rPr>
          <t>Author:</t>
        </r>
        <r>
          <rPr>
            <sz val="9"/>
            <color indexed="81"/>
            <rFont val="Tahoma"/>
            <family val="2"/>
          </rPr>
          <t xml:space="preserve">
Free form field. Enter complainants name/ client code as required. </t>
        </r>
      </text>
    </comment>
    <comment ref="E55" authorId="0" shapeId="0" xr:uid="{B4A0010C-E916-441E-BD17-54E70544FD2F}">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5" authorId="0" shapeId="0" xr:uid="{0E42DAE0-7437-420C-BBA1-9B4CDE905D95}">
      <text>
        <r>
          <rPr>
            <b/>
            <sz val="9"/>
            <color indexed="81"/>
            <rFont val="Tahoma"/>
            <family val="2"/>
          </rPr>
          <t>Author:</t>
        </r>
        <r>
          <rPr>
            <sz val="9"/>
            <color indexed="81"/>
            <rFont val="Tahoma"/>
            <family val="2"/>
          </rPr>
          <t xml:space="preserve">
Free form field, not sent to ASIC.</t>
        </r>
      </text>
    </comment>
    <comment ref="G55" authorId="0" shapeId="0" xr:uid="{06BBE42F-07DE-403C-8DE1-E42B495B2163}">
      <text>
        <r>
          <rPr>
            <b/>
            <sz val="9"/>
            <color indexed="81"/>
            <rFont val="Tahoma"/>
            <family val="2"/>
          </rPr>
          <t>Author:</t>
        </r>
        <r>
          <rPr>
            <sz val="9"/>
            <color indexed="81"/>
            <rFont val="Tahoma"/>
            <family val="2"/>
          </rPr>
          <t xml:space="preserve">
Free form field, not sent to ASIC.</t>
        </r>
      </text>
    </comment>
    <comment ref="H55" authorId="0" shapeId="0" xr:uid="{281CE644-FF8E-4141-9A3F-998DB8CE07A8}">
      <text>
        <r>
          <rPr>
            <b/>
            <sz val="9"/>
            <color indexed="81"/>
            <rFont val="Tahoma"/>
            <family val="2"/>
          </rPr>
          <t>Author:</t>
        </r>
        <r>
          <rPr>
            <sz val="9"/>
            <color indexed="81"/>
            <rFont val="Tahoma"/>
            <family val="2"/>
          </rPr>
          <t xml:space="preserve">
Free form field, not sent  to ASIC.</t>
        </r>
      </text>
    </comment>
    <comment ref="M55" authorId="0" shapeId="0" xr:uid="{94CCE3D8-CFF8-4B82-A03B-056D324A5F3C}">
      <text>
        <r>
          <rPr>
            <b/>
            <sz val="9"/>
            <color indexed="81"/>
            <rFont val="Tahoma"/>
            <family val="2"/>
          </rPr>
          <t>Author:</t>
        </r>
        <r>
          <rPr>
            <sz val="9"/>
            <color indexed="81"/>
            <rFont val="Tahoma"/>
            <family val="2"/>
          </rPr>
          <t xml:space="preserve">
Mandatory field, enter Postcode of the Complainants residential or business address.</t>
        </r>
      </text>
    </comment>
    <comment ref="Y55" authorId="0" shapeId="0" xr:uid="{582D49EF-8272-42C8-A579-42A8E3213142}">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6" authorId="0" shapeId="0" xr:uid="{40CC52BF-7BDB-4ABE-A927-B49AA2508E5B}">
      <text>
        <r>
          <rPr>
            <b/>
            <sz val="9"/>
            <color indexed="81"/>
            <rFont val="Tahoma"/>
            <family val="2"/>
          </rPr>
          <t>Author:</t>
        </r>
        <r>
          <rPr>
            <sz val="9"/>
            <color indexed="81"/>
            <rFont val="Tahoma"/>
            <family val="2"/>
          </rPr>
          <t xml:space="preserve">
Must be unique and can be alphanumeric.</t>
        </r>
      </text>
    </comment>
    <comment ref="B56" authorId="0" shapeId="0" xr:uid="{0DDAD1ED-F454-4BF3-BF38-FE2B59BEEF4D}">
      <text>
        <r>
          <rPr>
            <b/>
            <sz val="9"/>
            <color indexed="81"/>
            <rFont val="Tahoma"/>
            <family val="2"/>
          </rPr>
          <t>Author:</t>
        </r>
        <r>
          <rPr>
            <sz val="9"/>
            <color indexed="81"/>
            <rFont val="Tahoma"/>
            <family val="2"/>
          </rPr>
          <t xml:space="preserve">
Free form field. Enter complainants name/ client code as required. </t>
        </r>
      </text>
    </comment>
    <comment ref="E56" authorId="0" shapeId="0" xr:uid="{B79A1AA7-41C2-4E5B-9DD5-23E5EBFD696B}">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6" authorId="0" shapeId="0" xr:uid="{A0ADC1F4-D457-493D-8901-3CE2CDE7E24B}">
      <text>
        <r>
          <rPr>
            <b/>
            <sz val="9"/>
            <color indexed="81"/>
            <rFont val="Tahoma"/>
            <family val="2"/>
          </rPr>
          <t>Author:</t>
        </r>
        <r>
          <rPr>
            <sz val="9"/>
            <color indexed="81"/>
            <rFont val="Tahoma"/>
            <family val="2"/>
          </rPr>
          <t xml:space="preserve">
Free form field, not sent to ASIC.</t>
        </r>
      </text>
    </comment>
    <comment ref="G56" authorId="0" shapeId="0" xr:uid="{9E1692D1-1155-4813-81FA-A1730D6F5EEA}">
      <text>
        <r>
          <rPr>
            <b/>
            <sz val="9"/>
            <color indexed="81"/>
            <rFont val="Tahoma"/>
            <family val="2"/>
          </rPr>
          <t>Author:</t>
        </r>
        <r>
          <rPr>
            <sz val="9"/>
            <color indexed="81"/>
            <rFont val="Tahoma"/>
            <family val="2"/>
          </rPr>
          <t xml:space="preserve">
Free form field, not sent to ASIC.</t>
        </r>
      </text>
    </comment>
    <comment ref="H56" authorId="0" shapeId="0" xr:uid="{7AAA01F7-4728-40E7-9840-7E6915E62766}">
      <text>
        <r>
          <rPr>
            <b/>
            <sz val="9"/>
            <color indexed="81"/>
            <rFont val="Tahoma"/>
            <family val="2"/>
          </rPr>
          <t>Author:</t>
        </r>
        <r>
          <rPr>
            <sz val="9"/>
            <color indexed="81"/>
            <rFont val="Tahoma"/>
            <family val="2"/>
          </rPr>
          <t xml:space="preserve">
Free form field, not sent  to ASIC.</t>
        </r>
      </text>
    </comment>
    <comment ref="M56" authorId="0" shapeId="0" xr:uid="{DB9D8345-593A-45D7-9603-E0EFC3162D9D}">
      <text>
        <r>
          <rPr>
            <b/>
            <sz val="9"/>
            <color indexed="81"/>
            <rFont val="Tahoma"/>
            <family val="2"/>
          </rPr>
          <t>Author:</t>
        </r>
        <r>
          <rPr>
            <sz val="9"/>
            <color indexed="81"/>
            <rFont val="Tahoma"/>
            <family val="2"/>
          </rPr>
          <t xml:space="preserve">
Mandatory field, enter Postcode of the Complainants residential or business address.</t>
        </r>
      </text>
    </comment>
    <comment ref="Y56" authorId="0" shapeId="0" xr:uid="{558CE7FF-844A-4F1D-B720-0C87ABB9A939}">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7" authorId="0" shapeId="0" xr:uid="{DEFE7765-A685-40B5-8A97-6A9775C3C0C9}">
      <text>
        <r>
          <rPr>
            <b/>
            <sz val="9"/>
            <color indexed="81"/>
            <rFont val="Tahoma"/>
            <family val="2"/>
          </rPr>
          <t>Author:</t>
        </r>
        <r>
          <rPr>
            <sz val="9"/>
            <color indexed="81"/>
            <rFont val="Tahoma"/>
            <family val="2"/>
          </rPr>
          <t xml:space="preserve">
Must be unique and can be alphanumeric.</t>
        </r>
      </text>
    </comment>
    <comment ref="B57" authorId="0" shapeId="0" xr:uid="{71D6DBB7-2AB9-4C24-BF32-E38D548FE34F}">
      <text>
        <r>
          <rPr>
            <b/>
            <sz val="9"/>
            <color indexed="81"/>
            <rFont val="Tahoma"/>
            <family val="2"/>
          </rPr>
          <t>Author:</t>
        </r>
        <r>
          <rPr>
            <sz val="9"/>
            <color indexed="81"/>
            <rFont val="Tahoma"/>
            <family val="2"/>
          </rPr>
          <t xml:space="preserve">
Free form field. Enter complainants name/ client code as required. </t>
        </r>
      </text>
    </comment>
    <comment ref="E57" authorId="0" shapeId="0" xr:uid="{B7B30DC5-46A3-46F1-AFB4-3864C2259A53}">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7" authorId="0" shapeId="0" xr:uid="{0345944E-F79B-46F4-9ADA-44BAA11A0F84}">
      <text>
        <r>
          <rPr>
            <b/>
            <sz val="9"/>
            <color indexed="81"/>
            <rFont val="Tahoma"/>
            <family val="2"/>
          </rPr>
          <t>Author:</t>
        </r>
        <r>
          <rPr>
            <sz val="9"/>
            <color indexed="81"/>
            <rFont val="Tahoma"/>
            <family val="2"/>
          </rPr>
          <t xml:space="preserve">
Free form field, not sent to ASIC.</t>
        </r>
      </text>
    </comment>
    <comment ref="G57" authorId="0" shapeId="0" xr:uid="{6358D5D4-1DBC-4FA8-ADF6-C32E63D80BB0}">
      <text>
        <r>
          <rPr>
            <b/>
            <sz val="9"/>
            <color indexed="81"/>
            <rFont val="Tahoma"/>
            <family val="2"/>
          </rPr>
          <t>Author:</t>
        </r>
        <r>
          <rPr>
            <sz val="9"/>
            <color indexed="81"/>
            <rFont val="Tahoma"/>
            <family val="2"/>
          </rPr>
          <t xml:space="preserve">
Free form field, not sent to ASIC.</t>
        </r>
      </text>
    </comment>
    <comment ref="H57" authorId="0" shapeId="0" xr:uid="{46C645EE-5F3B-4797-83BD-FF2218BC4968}">
      <text>
        <r>
          <rPr>
            <b/>
            <sz val="9"/>
            <color indexed="81"/>
            <rFont val="Tahoma"/>
            <family val="2"/>
          </rPr>
          <t>Author:</t>
        </r>
        <r>
          <rPr>
            <sz val="9"/>
            <color indexed="81"/>
            <rFont val="Tahoma"/>
            <family val="2"/>
          </rPr>
          <t xml:space="preserve">
Free form field, not sent  to ASIC.</t>
        </r>
      </text>
    </comment>
    <comment ref="M57" authorId="0" shapeId="0" xr:uid="{716C3ABF-F15C-45F1-BE67-406B32EFE612}">
      <text>
        <r>
          <rPr>
            <b/>
            <sz val="9"/>
            <color indexed="81"/>
            <rFont val="Tahoma"/>
            <family val="2"/>
          </rPr>
          <t>Author:</t>
        </r>
        <r>
          <rPr>
            <sz val="9"/>
            <color indexed="81"/>
            <rFont val="Tahoma"/>
            <family val="2"/>
          </rPr>
          <t xml:space="preserve">
Mandatory field, enter Postcode of the Complainants residential or business address.</t>
        </r>
      </text>
    </comment>
    <comment ref="Y57" authorId="0" shapeId="0" xr:uid="{C965F6FF-9E70-475E-9733-891A5092B0D0}">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8" authorId="0" shapeId="0" xr:uid="{D15E4FE9-0982-40D5-8B64-0C75692D97CA}">
      <text>
        <r>
          <rPr>
            <b/>
            <sz val="9"/>
            <color indexed="81"/>
            <rFont val="Tahoma"/>
            <family val="2"/>
          </rPr>
          <t>Author:</t>
        </r>
        <r>
          <rPr>
            <sz val="9"/>
            <color indexed="81"/>
            <rFont val="Tahoma"/>
            <family val="2"/>
          </rPr>
          <t xml:space="preserve">
Must be unique and can be alphanumeric.</t>
        </r>
      </text>
    </comment>
    <comment ref="B58" authorId="0" shapeId="0" xr:uid="{F683C530-9665-4AAB-B8A8-14252247265A}">
      <text>
        <r>
          <rPr>
            <b/>
            <sz val="9"/>
            <color indexed="81"/>
            <rFont val="Tahoma"/>
            <family val="2"/>
          </rPr>
          <t>Author:</t>
        </r>
        <r>
          <rPr>
            <sz val="9"/>
            <color indexed="81"/>
            <rFont val="Tahoma"/>
            <family val="2"/>
          </rPr>
          <t xml:space="preserve">
Free form field. Enter complainants name/ client code as required. </t>
        </r>
      </text>
    </comment>
    <comment ref="E58" authorId="0" shapeId="0" xr:uid="{13EB2607-792C-454F-B504-7B836E9E7AA8}">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8" authorId="0" shapeId="0" xr:uid="{54139A41-FE25-4CAD-B7B6-D7AFD0DD7179}">
      <text>
        <r>
          <rPr>
            <b/>
            <sz val="9"/>
            <color indexed="81"/>
            <rFont val="Tahoma"/>
            <family val="2"/>
          </rPr>
          <t>Author:</t>
        </r>
        <r>
          <rPr>
            <sz val="9"/>
            <color indexed="81"/>
            <rFont val="Tahoma"/>
            <family val="2"/>
          </rPr>
          <t xml:space="preserve">
Free form field, not sent to ASIC.</t>
        </r>
      </text>
    </comment>
    <comment ref="G58" authorId="0" shapeId="0" xr:uid="{FC275C99-595B-4C57-BFCD-E604CDF710C4}">
      <text>
        <r>
          <rPr>
            <b/>
            <sz val="9"/>
            <color indexed="81"/>
            <rFont val="Tahoma"/>
            <family val="2"/>
          </rPr>
          <t>Author:</t>
        </r>
        <r>
          <rPr>
            <sz val="9"/>
            <color indexed="81"/>
            <rFont val="Tahoma"/>
            <family val="2"/>
          </rPr>
          <t xml:space="preserve">
Free form field, not sent to ASIC.</t>
        </r>
      </text>
    </comment>
    <comment ref="H58" authorId="0" shapeId="0" xr:uid="{4D3E61E2-4A3A-4163-803C-ADA61963FE9B}">
      <text>
        <r>
          <rPr>
            <b/>
            <sz val="9"/>
            <color indexed="81"/>
            <rFont val="Tahoma"/>
            <family val="2"/>
          </rPr>
          <t>Author:</t>
        </r>
        <r>
          <rPr>
            <sz val="9"/>
            <color indexed="81"/>
            <rFont val="Tahoma"/>
            <family val="2"/>
          </rPr>
          <t xml:space="preserve">
Free form field, not sent  to ASIC.</t>
        </r>
      </text>
    </comment>
    <comment ref="M58" authorId="0" shapeId="0" xr:uid="{1DF654C8-3A16-417C-B6BB-FF80EDD417F9}">
      <text>
        <r>
          <rPr>
            <b/>
            <sz val="9"/>
            <color indexed="81"/>
            <rFont val="Tahoma"/>
            <family val="2"/>
          </rPr>
          <t>Author:</t>
        </r>
        <r>
          <rPr>
            <sz val="9"/>
            <color indexed="81"/>
            <rFont val="Tahoma"/>
            <family val="2"/>
          </rPr>
          <t xml:space="preserve">
Mandatory field, enter Postcode of the Complainants residential or business address.</t>
        </r>
      </text>
    </comment>
    <comment ref="Y58" authorId="0" shapeId="0" xr:uid="{775F7897-2A05-4C64-93C8-90948C386FAF}">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59" authorId="0" shapeId="0" xr:uid="{37A6823D-9E94-42B6-BFB9-E3423E72EAFD}">
      <text>
        <r>
          <rPr>
            <b/>
            <sz val="9"/>
            <color indexed="81"/>
            <rFont val="Tahoma"/>
            <family val="2"/>
          </rPr>
          <t>Author:</t>
        </r>
        <r>
          <rPr>
            <sz val="9"/>
            <color indexed="81"/>
            <rFont val="Tahoma"/>
            <family val="2"/>
          </rPr>
          <t xml:space="preserve">
Must be unique and can be alphanumeric.</t>
        </r>
      </text>
    </comment>
    <comment ref="B59" authorId="0" shapeId="0" xr:uid="{8162EB36-52F1-4B24-B0FF-7347CC7CF6B8}">
      <text>
        <r>
          <rPr>
            <b/>
            <sz val="9"/>
            <color indexed="81"/>
            <rFont val="Tahoma"/>
            <family val="2"/>
          </rPr>
          <t>Author:</t>
        </r>
        <r>
          <rPr>
            <sz val="9"/>
            <color indexed="81"/>
            <rFont val="Tahoma"/>
            <family val="2"/>
          </rPr>
          <t xml:space="preserve">
Free form field. Enter complainants name/ client code as required. </t>
        </r>
      </text>
    </comment>
    <comment ref="E59" authorId="0" shapeId="0" xr:uid="{85C49AC6-D9D8-41E2-A5D7-9FECD0B0A165}">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59" authorId="0" shapeId="0" xr:uid="{6C77536B-F1E0-4587-A09A-A35D90768D5C}">
      <text>
        <r>
          <rPr>
            <b/>
            <sz val="9"/>
            <color indexed="81"/>
            <rFont val="Tahoma"/>
            <family val="2"/>
          </rPr>
          <t>Author:</t>
        </r>
        <r>
          <rPr>
            <sz val="9"/>
            <color indexed="81"/>
            <rFont val="Tahoma"/>
            <family val="2"/>
          </rPr>
          <t xml:space="preserve">
Free form field, not sent to ASIC.</t>
        </r>
      </text>
    </comment>
    <comment ref="G59" authorId="0" shapeId="0" xr:uid="{54F6E52A-B1D8-41EA-B91F-78E52A3F6037}">
      <text>
        <r>
          <rPr>
            <b/>
            <sz val="9"/>
            <color indexed="81"/>
            <rFont val="Tahoma"/>
            <family val="2"/>
          </rPr>
          <t>Author:</t>
        </r>
        <r>
          <rPr>
            <sz val="9"/>
            <color indexed="81"/>
            <rFont val="Tahoma"/>
            <family val="2"/>
          </rPr>
          <t xml:space="preserve">
Free form field, not sent to ASIC.</t>
        </r>
      </text>
    </comment>
    <comment ref="H59" authorId="0" shapeId="0" xr:uid="{118EC3DB-8B73-4641-AF3D-9188D45AF9B5}">
      <text>
        <r>
          <rPr>
            <b/>
            <sz val="9"/>
            <color indexed="81"/>
            <rFont val="Tahoma"/>
            <family val="2"/>
          </rPr>
          <t>Author:</t>
        </r>
        <r>
          <rPr>
            <sz val="9"/>
            <color indexed="81"/>
            <rFont val="Tahoma"/>
            <family val="2"/>
          </rPr>
          <t xml:space="preserve">
Free form field, not sent  to ASIC.</t>
        </r>
      </text>
    </comment>
    <comment ref="M59" authorId="0" shapeId="0" xr:uid="{16DEE191-A604-4766-AA47-603F08EBCABE}">
      <text>
        <r>
          <rPr>
            <b/>
            <sz val="9"/>
            <color indexed="81"/>
            <rFont val="Tahoma"/>
            <family val="2"/>
          </rPr>
          <t>Author:</t>
        </r>
        <r>
          <rPr>
            <sz val="9"/>
            <color indexed="81"/>
            <rFont val="Tahoma"/>
            <family val="2"/>
          </rPr>
          <t xml:space="preserve">
Mandatory field, enter Postcode of the Complainants residential or business address.</t>
        </r>
      </text>
    </comment>
    <comment ref="Y59" authorId="0" shapeId="0" xr:uid="{D6C23ED8-2F89-4115-87CA-2192F109E9D4}">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0" authorId="0" shapeId="0" xr:uid="{3D59208E-ACBE-4C31-AE27-6B4A1576C9DD}">
      <text>
        <r>
          <rPr>
            <b/>
            <sz val="9"/>
            <color indexed="81"/>
            <rFont val="Tahoma"/>
            <family val="2"/>
          </rPr>
          <t>Author:</t>
        </r>
        <r>
          <rPr>
            <sz val="9"/>
            <color indexed="81"/>
            <rFont val="Tahoma"/>
            <family val="2"/>
          </rPr>
          <t xml:space="preserve">
Must be unique and can be alphanumeric.</t>
        </r>
      </text>
    </comment>
    <comment ref="B60" authorId="0" shapeId="0" xr:uid="{BA5ADB38-A992-40AB-BDFD-E9DF717C204C}">
      <text>
        <r>
          <rPr>
            <b/>
            <sz val="9"/>
            <color indexed="81"/>
            <rFont val="Tahoma"/>
            <family val="2"/>
          </rPr>
          <t>Author:</t>
        </r>
        <r>
          <rPr>
            <sz val="9"/>
            <color indexed="81"/>
            <rFont val="Tahoma"/>
            <family val="2"/>
          </rPr>
          <t xml:space="preserve">
Free form field. Enter complainants name/ client code as required. </t>
        </r>
      </text>
    </comment>
    <comment ref="E60" authorId="0" shapeId="0" xr:uid="{C90DFE31-7326-44BD-AB17-ED0154575286}">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0" authorId="0" shapeId="0" xr:uid="{041EE335-FD10-4C19-B5E1-5AB3C6E105C0}">
      <text>
        <r>
          <rPr>
            <b/>
            <sz val="9"/>
            <color indexed="81"/>
            <rFont val="Tahoma"/>
            <family val="2"/>
          </rPr>
          <t>Author:</t>
        </r>
        <r>
          <rPr>
            <sz val="9"/>
            <color indexed="81"/>
            <rFont val="Tahoma"/>
            <family val="2"/>
          </rPr>
          <t xml:space="preserve">
Free form field, not sent to ASIC.</t>
        </r>
      </text>
    </comment>
    <comment ref="G60" authorId="0" shapeId="0" xr:uid="{877C684E-3481-4EDA-B764-F4510160A372}">
      <text>
        <r>
          <rPr>
            <b/>
            <sz val="9"/>
            <color indexed="81"/>
            <rFont val="Tahoma"/>
            <family val="2"/>
          </rPr>
          <t>Author:</t>
        </r>
        <r>
          <rPr>
            <sz val="9"/>
            <color indexed="81"/>
            <rFont val="Tahoma"/>
            <family val="2"/>
          </rPr>
          <t xml:space="preserve">
Free form field, not sent to ASIC.</t>
        </r>
      </text>
    </comment>
    <comment ref="H60" authorId="0" shapeId="0" xr:uid="{C5E69AC5-81F6-4048-A5CD-D929F2F2A49B}">
      <text>
        <r>
          <rPr>
            <b/>
            <sz val="9"/>
            <color indexed="81"/>
            <rFont val="Tahoma"/>
            <family val="2"/>
          </rPr>
          <t>Author:</t>
        </r>
        <r>
          <rPr>
            <sz val="9"/>
            <color indexed="81"/>
            <rFont val="Tahoma"/>
            <family val="2"/>
          </rPr>
          <t xml:space="preserve">
Free form field, not sent  to ASIC.</t>
        </r>
      </text>
    </comment>
    <comment ref="M60" authorId="0" shapeId="0" xr:uid="{4676CCC1-FD93-463F-A418-BE9AEF523D6F}">
      <text>
        <r>
          <rPr>
            <b/>
            <sz val="9"/>
            <color indexed="81"/>
            <rFont val="Tahoma"/>
            <family val="2"/>
          </rPr>
          <t>Author:</t>
        </r>
        <r>
          <rPr>
            <sz val="9"/>
            <color indexed="81"/>
            <rFont val="Tahoma"/>
            <family val="2"/>
          </rPr>
          <t xml:space="preserve">
Mandatory field, enter Postcode of the Complainants residential or business address.</t>
        </r>
      </text>
    </comment>
    <comment ref="Y60" authorId="0" shapeId="0" xr:uid="{D560BA6D-D4E5-45D5-9448-A26A3A7A783A}">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1" authorId="0" shapeId="0" xr:uid="{75D51363-48BB-411A-ACAB-BE8EA40828D3}">
      <text>
        <r>
          <rPr>
            <b/>
            <sz val="9"/>
            <color indexed="81"/>
            <rFont val="Tahoma"/>
            <family val="2"/>
          </rPr>
          <t>Author:</t>
        </r>
        <r>
          <rPr>
            <sz val="9"/>
            <color indexed="81"/>
            <rFont val="Tahoma"/>
            <family val="2"/>
          </rPr>
          <t xml:space="preserve">
Must be unique and can be alphanumeric.</t>
        </r>
      </text>
    </comment>
    <comment ref="B61" authorId="0" shapeId="0" xr:uid="{5CB5E018-7B6B-4529-B75E-ED65BE04AC2A}">
      <text>
        <r>
          <rPr>
            <b/>
            <sz val="9"/>
            <color indexed="81"/>
            <rFont val="Tahoma"/>
            <family val="2"/>
          </rPr>
          <t>Author:</t>
        </r>
        <r>
          <rPr>
            <sz val="9"/>
            <color indexed="81"/>
            <rFont val="Tahoma"/>
            <family val="2"/>
          </rPr>
          <t xml:space="preserve">
Free form field. Enter complainants name/ client code as required. </t>
        </r>
      </text>
    </comment>
    <comment ref="E61" authorId="0" shapeId="0" xr:uid="{714734CD-42E8-46E9-B5C4-BB91C8FA2B5E}">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1" authorId="0" shapeId="0" xr:uid="{21C85E9A-D52C-4595-8B71-AF87313A3BA6}">
      <text>
        <r>
          <rPr>
            <b/>
            <sz val="9"/>
            <color indexed="81"/>
            <rFont val="Tahoma"/>
            <family val="2"/>
          </rPr>
          <t>Author:</t>
        </r>
        <r>
          <rPr>
            <sz val="9"/>
            <color indexed="81"/>
            <rFont val="Tahoma"/>
            <family val="2"/>
          </rPr>
          <t xml:space="preserve">
Free form field, not sent to ASIC.</t>
        </r>
      </text>
    </comment>
    <comment ref="G61" authorId="0" shapeId="0" xr:uid="{BA2C64A5-44FC-440C-8212-F50036B30348}">
      <text>
        <r>
          <rPr>
            <b/>
            <sz val="9"/>
            <color indexed="81"/>
            <rFont val="Tahoma"/>
            <family val="2"/>
          </rPr>
          <t>Author:</t>
        </r>
        <r>
          <rPr>
            <sz val="9"/>
            <color indexed="81"/>
            <rFont val="Tahoma"/>
            <family val="2"/>
          </rPr>
          <t xml:space="preserve">
Free form field, not sent to ASIC.</t>
        </r>
      </text>
    </comment>
    <comment ref="H61" authorId="0" shapeId="0" xr:uid="{5BC12D84-C9F0-4A2E-A774-C2F9FC4E8BF8}">
      <text>
        <r>
          <rPr>
            <b/>
            <sz val="9"/>
            <color indexed="81"/>
            <rFont val="Tahoma"/>
            <family val="2"/>
          </rPr>
          <t>Author:</t>
        </r>
        <r>
          <rPr>
            <sz val="9"/>
            <color indexed="81"/>
            <rFont val="Tahoma"/>
            <family val="2"/>
          </rPr>
          <t xml:space="preserve">
Free form field, not sent  to ASIC.</t>
        </r>
      </text>
    </comment>
    <comment ref="M61" authorId="0" shapeId="0" xr:uid="{A281491B-23A9-4428-9728-5BCC9B1B08ED}">
      <text>
        <r>
          <rPr>
            <b/>
            <sz val="9"/>
            <color indexed="81"/>
            <rFont val="Tahoma"/>
            <family val="2"/>
          </rPr>
          <t>Author:</t>
        </r>
        <r>
          <rPr>
            <sz val="9"/>
            <color indexed="81"/>
            <rFont val="Tahoma"/>
            <family val="2"/>
          </rPr>
          <t xml:space="preserve">
Mandatory field, enter Postcode of the Complainants residential or business address.</t>
        </r>
      </text>
    </comment>
    <comment ref="Y61" authorId="0" shapeId="0" xr:uid="{F2B4C08A-0FBD-4962-8DAC-5C8D3916B27A}">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2" authorId="0" shapeId="0" xr:uid="{0586BB78-FA54-4AC3-894C-F2C11F11148B}">
      <text>
        <r>
          <rPr>
            <b/>
            <sz val="9"/>
            <color indexed="81"/>
            <rFont val="Tahoma"/>
            <family val="2"/>
          </rPr>
          <t>Author:</t>
        </r>
        <r>
          <rPr>
            <sz val="9"/>
            <color indexed="81"/>
            <rFont val="Tahoma"/>
            <family val="2"/>
          </rPr>
          <t xml:space="preserve">
Must be unique and can be alphanumeric.</t>
        </r>
      </text>
    </comment>
    <comment ref="B62" authorId="0" shapeId="0" xr:uid="{FA4D1F73-D9B1-41D3-81BB-44768D7F4CB7}">
      <text>
        <r>
          <rPr>
            <b/>
            <sz val="9"/>
            <color indexed="81"/>
            <rFont val="Tahoma"/>
            <family val="2"/>
          </rPr>
          <t>Author:</t>
        </r>
        <r>
          <rPr>
            <sz val="9"/>
            <color indexed="81"/>
            <rFont val="Tahoma"/>
            <family val="2"/>
          </rPr>
          <t xml:space="preserve">
Free form field. Enter complainants name/ client code as required. </t>
        </r>
      </text>
    </comment>
    <comment ref="E62" authorId="0" shapeId="0" xr:uid="{7C4434EB-0928-45A9-B99E-75821324C420}">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2" authorId="0" shapeId="0" xr:uid="{B60B273D-9ADE-408F-BA40-E7FA0A72C7E1}">
      <text>
        <r>
          <rPr>
            <b/>
            <sz val="9"/>
            <color indexed="81"/>
            <rFont val="Tahoma"/>
            <family val="2"/>
          </rPr>
          <t>Author:</t>
        </r>
        <r>
          <rPr>
            <sz val="9"/>
            <color indexed="81"/>
            <rFont val="Tahoma"/>
            <family val="2"/>
          </rPr>
          <t xml:space="preserve">
Free form field, not sent to ASIC.</t>
        </r>
      </text>
    </comment>
    <comment ref="G62" authorId="0" shapeId="0" xr:uid="{C0D72D4A-0A03-4BDA-AF58-E2ABDD0F5AD3}">
      <text>
        <r>
          <rPr>
            <b/>
            <sz val="9"/>
            <color indexed="81"/>
            <rFont val="Tahoma"/>
            <family val="2"/>
          </rPr>
          <t>Author:</t>
        </r>
        <r>
          <rPr>
            <sz val="9"/>
            <color indexed="81"/>
            <rFont val="Tahoma"/>
            <family val="2"/>
          </rPr>
          <t xml:space="preserve">
Free form field, not sent to ASIC.</t>
        </r>
      </text>
    </comment>
    <comment ref="H62" authorId="0" shapeId="0" xr:uid="{4BC54C1F-C0B6-464F-B0F6-39D3E6E6C933}">
      <text>
        <r>
          <rPr>
            <b/>
            <sz val="9"/>
            <color indexed="81"/>
            <rFont val="Tahoma"/>
            <family val="2"/>
          </rPr>
          <t>Author:</t>
        </r>
        <r>
          <rPr>
            <sz val="9"/>
            <color indexed="81"/>
            <rFont val="Tahoma"/>
            <family val="2"/>
          </rPr>
          <t xml:space="preserve">
Free form field, not sent  to ASIC.</t>
        </r>
      </text>
    </comment>
    <comment ref="M62" authorId="0" shapeId="0" xr:uid="{9F9AC95D-A834-47D5-BEC3-3772D43DA079}">
      <text>
        <r>
          <rPr>
            <b/>
            <sz val="9"/>
            <color indexed="81"/>
            <rFont val="Tahoma"/>
            <family val="2"/>
          </rPr>
          <t>Author:</t>
        </r>
        <r>
          <rPr>
            <sz val="9"/>
            <color indexed="81"/>
            <rFont val="Tahoma"/>
            <family val="2"/>
          </rPr>
          <t xml:space="preserve">
Mandatory field, enter Postcode of the Complainants residential or business address.</t>
        </r>
      </text>
    </comment>
    <comment ref="Y62" authorId="0" shapeId="0" xr:uid="{5981E246-99FB-4893-9740-0F275565A2C7}">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3" authorId="0" shapeId="0" xr:uid="{65F01670-1CF1-4520-A1B3-15F66487FC6B}">
      <text>
        <r>
          <rPr>
            <b/>
            <sz val="9"/>
            <color indexed="81"/>
            <rFont val="Tahoma"/>
            <family val="2"/>
          </rPr>
          <t>Author:</t>
        </r>
        <r>
          <rPr>
            <sz val="9"/>
            <color indexed="81"/>
            <rFont val="Tahoma"/>
            <family val="2"/>
          </rPr>
          <t xml:space="preserve">
Must be unique and can be alphanumeric.</t>
        </r>
      </text>
    </comment>
    <comment ref="B63" authorId="0" shapeId="0" xr:uid="{6291F2FB-0ADA-4785-9BDB-DE02EED39F09}">
      <text>
        <r>
          <rPr>
            <b/>
            <sz val="9"/>
            <color indexed="81"/>
            <rFont val="Tahoma"/>
            <family val="2"/>
          </rPr>
          <t>Author:</t>
        </r>
        <r>
          <rPr>
            <sz val="9"/>
            <color indexed="81"/>
            <rFont val="Tahoma"/>
            <family val="2"/>
          </rPr>
          <t xml:space="preserve">
Free form field. Enter complainants name/ client code as required. </t>
        </r>
      </text>
    </comment>
    <comment ref="E63" authorId="0" shapeId="0" xr:uid="{18EF0E2A-47CC-405A-86B0-B98C693846AC}">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3" authorId="0" shapeId="0" xr:uid="{0C3C0086-E528-4882-9767-288CBF35162D}">
      <text>
        <r>
          <rPr>
            <b/>
            <sz val="9"/>
            <color indexed="81"/>
            <rFont val="Tahoma"/>
            <family val="2"/>
          </rPr>
          <t>Author:</t>
        </r>
        <r>
          <rPr>
            <sz val="9"/>
            <color indexed="81"/>
            <rFont val="Tahoma"/>
            <family val="2"/>
          </rPr>
          <t xml:space="preserve">
Free form field, not sent to ASIC.</t>
        </r>
      </text>
    </comment>
    <comment ref="G63" authorId="0" shapeId="0" xr:uid="{E16AFB83-5D4F-4A20-A5A5-02FED5923138}">
      <text>
        <r>
          <rPr>
            <b/>
            <sz val="9"/>
            <color indexed="81"/>
            <rFont val="Tahoma"/>
            <family val="2"/>
          </rPr>
          <t>Author:</t>
        </r>
        <r>
          <rPr>
            <sz val="9"/>
            <color indexed="81"/>
            <rFont val="Tahoma"/>
            <family val="2"/>
          </rPr>
          <t xml:space="preserve">
Free form field, not sent to ASIC.</t>
        </r>
      </text>
    </comment>
    <comment ref="H63" authorId="0" shapeId="0" xr:uid="{A9DAEE85-2660-47D1-84F0-E00CD551B6B7}">
      <text>
        <r>
          <rPr>
            <b/>
            <sz val="9"/>
            <color indexed="81"/>
            <rFont val="Tahoma"/>
            <family val="2"/>
          </rPr>
          <t>Author:</t>
        </r>
        <r>
          <rPr>
            <sz val="9"/>
            <color indexed="81"/>
            <rFont val="Tahoma"/>
            <family val="2"/>
          </rPr>
          <t xml:space="preserve">
Free form field, not sent  to ASIC.</t>
        </r>
      </text>
    </comment>
    <comment ref="M63" authorId="0" shapeId="0" xr:uid="{E72341CA-25AF-4680-A2D0-6CD46A4C128F}">
      <text>
        <r>
          <rPr>
            <b/>
            <sz val="9"/>
            <color indexed="81"/>
            <rFont val="Tahoma"/>
            <family val="2"/>
          </rPr>
          <t>Author:</t>
        </r>
        <r>
          <rPr>
            <sz val="9"/>
            <color indexed="81"/>
            <rFont val="Tahoma"/>
            <family val="2"/>
          </rPr>
          <t xml:space="preserve">
Mandatory field, enter Postcode of the Complainants residential or business address.</t>
        </r>
      </text>
    </comment>
    <comment ref="Y63" authorId="0" shapeId="0" xr:uid="{C9C612C8-2249-45EA-83EA-3C087837F581}">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4" authorId="0" shapeId="0" xr:uid="{D7DA6783-B931-423A-9507-9FC14F481CCA}">
      <text>
        <r>
          <rPr>
            <b/>
            <sz val="9"/>
            <color indexed="81"/>
            <rFont val="Tahoma"/>
            <family val="2"/>
          </rPr>
          <t>Author:</t>
        </r>
        <r>
          <rPr>
            <sz val="9"/>
            <color indexed="81"/>
            <rFont val="Tahoma"/>
            <family val="2"/>
          </rPr>
          <t xml:space="preserve">
Must be unique and can be alphanumeric.</t>
        </r>
      </text>
    </comment>
    <comment ref="B64" authorId="0" shapeId="0" xr:uid="{4EB717D1-349C-4732-87E0-C6E680A87DFF}">
      <text>
        <r>
          <rPr>
            <b/>
            <sz val="9"/>
            <color indexed="81"/>
            <rFont val="Tahoma"/>
            <family val="2"/>
          </rPr>
          <t>Author:</t>
        </r>
        <r>
          <rPr>
            <sz val="9"/>
            <color indexed="81"/>
            <rFont val="Tahoma"/>
            <family val="2"/>
          </rPr>
          <t xml:space="preserve">
Free form field. Enter complainants name/ client code as required. </t>
        </r>
      </text>
    </comment>
    <comment ref="E64" authorId="0" shapeId="0" xr:uid="{5A51ECFF-8726-4F76-8CDD-7BEA46E4CB64}">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4" authorId="0" shapeId="0" xr:uid="{CBEF07CD-C9B5-4968-B37E-D58212C9E7A5}">
      <text>
        <r>
          <rPr>
            <b/>
            <sz val="9"/>
            <color indexed="81"/>
            <rFont val="Tahoma"/>
            <family val="2"/>
          </rPr>
          <t>Author:</t>
        </r>
        <r>
          <rPr>
            <sz val="9"/>
            <color indexed="81"/>
            <rFont val="Tahoma"/>
            <family val="2"/>
          </rPr>
          <t xml:space="preserve">
Free form field, not sent to ASIC.</t>
        </r>
      </text>
    </comment>
    <comment ref="G64" authorId="0" shapeId="0" xr:uid="{4A4EF1DD-3A02-43BC-B18E-0E26AAB14011}">
      <text>
        <r>
          <rPr>
            <b/>
            <sz val="9"/>
            <color indexed="81"/>
            <rFont val="Tahoma"/>
            <family val="2"/>
          </rPr>
          <t>Author:</t>
        </r>
        <r>
          <rPr>
            <sz val="9"/>
            <color indexed="81"/>
            <rFont val="Tahoma"/>
            <family val="2"/>
          </rPr>
          <t xml:space="preserve">
Free form field, not sent to ASIC.</t>
        </r>
      </text>
    </comment>
    <comment ref="H64" authorId="0" shapeId="0" xr:uid="{1BDC45DC-F8A7-4850-BFAC-27D49E61BF97}">
      <text>
        <r>
          <rPr>
            <b/>
            <sz val="9"/>
            <color indexed="81"/>
            <rFont val="Tahoma"/>
            <family val="2"/>
          </rPr>
          <t>Author:</t>
        </r>
        <r>
          <rPr>
            <sz val="9"/>
            <color indexed="81"/>
            <rFont val="Tahoma"/>
            <family val="2"/>
          </rPr>
          <t xml:space="preserve">
Free form field, not sent  to ASIC.</t>
        </r>
      </text>
    </comment>
    <comment ref="M64" authorId="0" shapeId="0" xr:uid="{541748C4-FEF0-4616-9EB8-B685B8A7227A}">
      <text>
        <r>
          <rPr>
            <b/>
            <sz val="9"/>
            <color indexed="81"/>
            <rFont val="Tahoma"/>
            <family val="2"/>
          </rPr>
          <t>Author:</t>
        </r>
        <r>
          <rPr>
            <sz val="9"/>
            <color indexed="81"/>
            <rFont val="Tahoma"/>
            <family val="2"/>
          </rPr>
          <t xml:space="preserve">
Mandatory field, enter Postcode of the Complainants residential or business address.</t>
        </r>
      </text>
    </comment>
    <comment ref="Y64" authorId="0" shapeId="0" xr:uid="{465B8F73-C3A8-4765-86E1-AA7DA7E96BE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5" authorId="0" shapeId="0" xr:uid="{8774AE6A-0ED3-4FA5-B17A-C642FF867A14}">
      <text>
        <r>
          <rPr>
            <b/>
            <sz val="9"/>
            <color indexed="81"/>
            <rFont val="Tahoma"/>
            <family val="2"/>
          </rPr>
          <t>Author:</t>
        </r>
        <r>
          <rPr>
            <sz val="9"/>
            <color indexed="81"/>
            <rFont val="Tahoma"/>
            <family val="2"/>
          </rPr>
          <t xml:space="preserve">
Must be unique and can be alphanumeric.</t>
        </r>
      </text>
    </comment>
    <comment ref="B65" authorId="0" shapeId="0" xr:uid="{37C974C3-9B5C-4590-90D3-37FABEDCC246}">
      <text>
        <r>
          <rPr>
            <b/>
            <sz val="9"/>
            <color indexed="81"/>
            <rFont val="Tahoma"/>
            <family val="2"/>
          </rPr>
          <t>Author:</t>
        </r>
        <r>
          <rPr>
            <sz val="9"/>
            <color indexed="81"/>
            <rFont val="Tahoma"/>
            <family val="2"/>
          </rPr>
          <t xml:space="preserve">
Free form field. Enter complainants name/ client code as required. </t>
        </r>
      </text>
    </comment>
    <comment ref="E65" authorId="0" shapeId="0" xr:uid="{9FB350AE-1045-455C-91E1-95EF0491F2D1}">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5" authorId="0" shapeId="0" xr:uid="{3DB3B049-6958-4516-9C0A-905D28932AC9}">
      <text>
        <r>
          <rPr>
            <b/>
            <sz val="9"/>
            <color indexed="81"/>
            <rFont val="Tahoma"/>
            <family val="2"/>
          </rPr>
          <t>Author:</t>
        </r>
        <r>
          <rPr>
            <sz val="9"/>
            <color indexed="81"/>
            <rFont val="Tahoma"/>
            <family val="2"/>
          </rPr>
          <t xml:space="preserve">
Free form field, not sent to ASIC.</t>
        </r>
      </text>
    </comment>
    <comment ref="G65" authorId="0" shapeId="0" xr:uid="{618B7CE8-7456-4C41-977B-E9DBBA1399F2}">
      <text>
        <r>
          <rPr>
            <b/>
            <sz val="9"/>
            <color indexed="81"/>
            <rFont val="Tahoma"/>
            <family val="2"/>
          </rPr>
          <t>Author:</t>
        </r>
        <r>
          <rPr>
            <sz val="9"/>
            <color indexed="81"/>
            <rFont val="Tahoma"/>
            <family val="2"/>
          </rPr>
          <t xml:space="preserve">
Free form field, not sent to ASIC.</t>
        </r>
      </text>
    </comment>
    <comment ref="H65" authorId="0" shapeId="0" xr:uid="{24A494EE-C5F1-469F-A4D2-E7283A3381F1}">
      <text>
        <r>
          <rPr>
            <b/>
            <sz val="9"/>
            <color indexed="81"/>
            <rFont val="Tahoma"/>
            <family val="2"/>
          </rPr>
          <t>Author:</t>
        </r>
        <r>
          <rPr>
            <sz val="9"/>
            <color indexed="81"/>
            <rFont val="Tahoma"/>
            <family val="2"/>
          </rPr>
          <t xml:space="preserve">
Free form field, not sent  to ASIC.</t>
        </r>
      </text>
    </comment>
    <comment ref="M65" authorId="0" shapeId="0" xr:uid="{87C3B458-0410-4D28-BD35-AF2A2926705F}">
      <text>
        <r>
          <rPr>
            <b/>
            <sz val="9"/>
            <color indexed="81"/>
            <rFont val="Tahoma"/>
            <family val="2"/>
          </rPr>
          <t>Author:</t>
        </r>
        <r>
          <rPr>
            <sz val="9"/>
            <color indexed="81"/>
            <rFont val="Tahoma"/>
            <family val="2"/>
          </rPr>
          <t xml:space="preserve">
Mandatory field, enter Postcode of the Complainants residential or business address.</t>
        </r>
      </text>
    </comment>
    <comment ref="Y65" authorId="0" shapeId="0" xr:uid="{F8B51035-6018-44D4-A935-88E651BBBD46}">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6" authorId="0" shapeId="0" xr:uid="{884E6663-D49C-46A0-A707-4F0D871770EC}">
      <text>
        <r>
          <rPr>
            <b/>
            <sz val="9"/>
            <color indexed="81"/>
            <rFont val="Tahoma"/>
            <family val="2"/>
          </rPr>
          <t>Author:</t>
        </r>
        <r>
          <rPr>
            <sz val="9"/>
            <color indexed="81"/>
            <rFont val="Tahoma"/>
            <family val="2"/>
          </rPr>
          <t xml:space="preserve">
Must be unique and can be alphanumeric.</t>
        </r>
      </text>
    </comment>
    <comment ref="B66" authorId="0" shapeId="0" xr:uid="{EFC4DF09-0D74-48FB-902C-24A1447A6020}">
      <text>
        <r>
          <rPr>
            <b/>
            <sz val="9"/>
            <color indexed="81"/>
            <rFont val="Tahoma"/>
            <family val="2"/>
          </rPr>
          <t>Author:</t>
        </r>
        <r>
          <rPr>
            <sz val="9"/>
            <color indexed="81"/>
            <rFont val="Tahoma"/>
            <family val="2"/>
          </rPr>
          <t xml:space="preserve">
Free form field. Enter complainants name/ client code as required. </t>
        </r>
      </text>
    </comment>
    <comment ref="E66" authorId="0" shapeId="0" xr:uid="{F3232ABC-A231-4A7D-BD8F-64A6BF7F581B}">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6" authorId="0" shapeId="0" xr:uid="{A985EE1D-CE92-4BB8-B80E-18F1049D92BE}">
      <text>
        <r>
          <rPr>
            <b/>
            <sz val="9"/>
            <color indexed="81"/>
            <rFont val="Tahoma"/>
            <family val="2"/>
          </rPr>
          <t>Author:</t>
        </r>
        <r>
          <rPr>
            <sz val="9"/>
            <color indexed="81"/>
            <rFont val="Tahoma"/>
            <family val="2"/>
          </rPr>
          <t xml:space="preserve">
Free form field, not sent to ASIC.</t>
        </r>
      </text>
    </comment>
    <comment ref="G66" authorId="0" shapeId="0" xr:uid="{D7CDBBF8-4095-426B-85F2-FBE1BBE51ECD}">
      <text>
        <r>
          <rPr>
            <b/>
            <sz val="9"/>
            <color indexed="81"/>
            <rFont val="Tahoma"/>
            <family val="2"/>
          </rPr>
          <t>Author:</t>
        </r>
        <r>
          <rPr>
            <sz val="9"/>
            <color indexed="81"/>
            <rFont val="Tahoma"/>
            <family val="2"/>
          </rPr>
          <t xml:space="preserve">
Free form field, not sent to ASIC.</t>
        </r>
      </text>
    </comment>
    <comment ref="H66" authorId="0" shapeId="0" xr:uid="{27CDA44C-5932-46BE-958E-12A9DC802F93}">
      <text>
        <r>
          <rPr>
            <b/>
            <sz val="9"/>
            <color indexed="81"/>
            <rFont val="Tahoma"/>
            <family val="2"/>
          </rPr>
          <t>Author:</t>
        </r>
        <r>
          <rPr>
            <sz val="9"/>
            <color indexed="81"/>
            <rFont val="Tahoma"/>
            <family val="2"/>
          </rPr>
          <t xml:space="preserve">
Free form field, not sent  to ASIC.</t>
        </r>
      </text>
    </comment>
    <comment ref="M66" authorId="0" shapeId="0" xr:uid="{936CA95B-0EAA-4E75-9FD7-90537D50A520}">
      <text>
        <r>
          <rPr>
            <b/>
            <sz val="9"/>
            <color indexed="81"/>
            <rFont val="Tahoma"/>
            <family val="2"/>
          </rPr>
          <t>Author:</t>
        </r>
        <r>
          <rPr>
            <sz val="9"/>
            <color indexed="81"/>
            <rFont val="Tahoma"/>
            <family val="2"/>
          </rPr>
          <t xml:space="preserve">
Mandatory field, enter Postcode of the Complainants residential or business address.</t>
        </r>
      </text>
    </comment>
    <comment ref="Y66" authorId="0" shapeId="0" xr:uid="{2BC325A4-35DD-403F-B2DD-9FDCD4ABA93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7" authorId="0" shapeId="0" xr:uid="{E24E84EB-2195-44DA-B8EC-AFE834AE2339}">
      <text>
        <r>
          <rPr>
            <b/>
            <sz val="9"/>
            <color indexed="81"/>
            <rFont val="Tahoma"/>
            <family val="2"/>
          </rPr>
          <t>Author:</t>
        </r>
        <r>
          <rPr>
            <sz val="9"/>
            <color indexed="81"/>
            <rFont val="Tahoma"/>
            <family val="2"/>
          </rPr>
          <t xml:space="preserve">
Must be unique and can be alphanumeric.</t>
        </r>
      </text>
    </comment>
    <comment ref="B67" authorId="0" shapeId="0" xr:uid="{772E1544-AB8C-414E-BBF1-1D9C7598931F}">
      <text>
        <r>
          <rPr>
            <b/>
            <sz val="9"/>
            <color indexed="81"/>
            <rFont val="Tahoma"/>
            <family val="2"/>
          </rPr>
          <t>Author:</t>
        </r>
        <r>
          <rPr>
            <sz val="9"/>
            <color indexed="81"/>
            <rFont val="Tahoma"/>
            <family val="2"/>
          </rPr>
          <t xml:space="preserve">
Free form field. Enter complainants name/ client code as required. </t>
        </r>
      </text>
    </comment>
    <comment ref="E67" authorId="0" shapeId="0" xr:uid="{10D93A47-9C19-48C0-A20F-0709C41AF8E6}">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7" authorId="0" shapeId="0" xr:uid="{722720F6-D153-4C0B-B814-22D645116612}">
      <text>
        <r>
          <rPr>
            <b/>
            <sz val="9"/>
            <color indexed="81"/>
            <rFont val="Tahoma"/>
            <family val="2"/>
          </rPr>
          <t>Author:</t>
        </r>
        <r>
          <rPr>
            <sz val="9"/>
            <color indexed="81"/>
            <rFont val="Tahoma"/>
            <family val="2"/>
          </rPr>
          <t xml:space="preserve">
Free form field, not sent to ASIC.</t>
        </r>
      </text>
    </comment>
    <comment ref="G67" authorId="0" shapeId="0" xr:uid="{9590C72B-152A-411B-8120-781B05F3AA57}">
      <text>
        <r>
          <rPr>
            <b/>
            <sz val="9"/>
            <color indexed="81"/>
            <rFont val="Tahoma"/>
            <family val="2"/>
          </rPr>
          <t>Author:</t>
        </r>
        <r>
          <rPr>
            <sz val="9"/>
            <color indexed="81"/>
            <rFont val="Tahoma"/>
            <family val="2"/>
          </rPr>
          <t xml:space="preserve">
Free form field, not sent to ASIC.</t>
        </r>
      </text>
    </comment>
    <comment ref="H67" authorId="0" shapeId="0" xr:uid="{51EA10DA-1794-49F9-B3BF-10ADE38FF958}">
      <text>
        <r>
          <rPr>
            <b/>
            <sz val="9"/>
            <color indexed="81"/>
            <rFont val="Tahoma"/>
            <family val="2"/>
          </rPr>
          <t>Author:</t>
        </r>
        <r>
          <rPr>
            <sz val="9"/>
            <color indexed="81"/>
            <rFont val="Tahoma"/>
            <family val="2"/>
          </rPr>
          <t xml:space="preserve">
Free form field, not sent  to ASIC.</t>
        </r>
      </text>
    </comment>
    <comment ref="M67" authorId="0" shapeId="0" xr:uid="{30263F73-FB3E-40EE-B0E4-269FDC7D7C5C}">
      <text>
        <r>
          <rPr>
            <b/>
            <sz val="9"/>
            <color indexed="81"/>
            <rFont val="Tahoma"/>
            <family val="2"/>
          </rPr>
          <t>Author:</t>
        </r>
        <r>
          <rPr>
            <sz val="9"/>
            <color indexed="81"/>
            <rFont val="Tahoma"/>
            <family val="2"/>
          </rPr>
          <t xml:space="preserve">
Mandatory field, enter Postcode of the Complainants residential or business address.</t>
        </r>
      </text>
    </comment>
    <comment ref="Y67" authorId="0" shapeId="0" xr:uid="{152FF3FE-3AF2-442E-83BF-EC18BC046007}">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8" authorId="0" shapeId="0" xr:uid="{A61575A3-9AFD-426B-A6BB-99E7CF396E98}">
      <text>
        <r>
          <rPr>
            <b/>
            <sz val="9"/>
            <color indexed="81"/>
            <rFont val="Tahoma"/>
            <family val="2"/>
          </rPr>
          <t>Author:</t>
        </r>
        <r>
          <rPr>
            <sz val="9"/>
            <color indexed="81"/>
            <rFont val="Tahoma"/>
            <family val="2"/>
          </rPr>
          <t xml:space="preserve">
Must be unique and can be alphanumeric.</t>
        </r>
      </text>
    </comment>
    <comment ref="B68" authorId="0" shapeId="0" xr:uid="{85EDC68D-1141-4D4F-90CB-13EC001A6880}">
      <text>
        <r>
          <rPr>
            <b/>
            <sz val="9"/>
            <color indexed="81"/>
            <rFont val="Tahoma"/>
            <family val="2"/>
          </rPr>
          <t>Author:</t>
        </r>
        <r>
          <rPr>
            <sz val="9"/>
            <color indexed="81"/>
            <rFont val="Tahoma"/>
            <family val="2"/>
          </rPr>
          <t xml:space="preserve">
Free form field. Enter complainants name/ client code as required. </t>
        </r>
      </text>
    </comment>
    <comment ref="E68" authorId="0" shapeId="0" xr:uid="{ECBFB533-2BCF-4B0B-87B2-07BE135A9960}">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8" authorId="0" shapeId="0" xr:uid="{6514D68B-99EE-4E10-AD15-E0D3C8C6FC8C}">
      <text>
        <r>
          <rPr>
            <b/>
            <sz val="9"/>
            <color indexed="81"/>
            <rFont val="Tahoma"/>
            <family val="2"/>
          </rPr>
          <t>Author:</t>
        </r>
        <r>
          <rPr>
            <sz val="9"/>
            <color indexed="81"/>
            <rFont val="Tahoma"/>
            <family val="2"/>
          </rPr>
          <t xml:space="preserve">
Free form field, not sent to ASIC.</t>
        </r>
      </text>
    </comment>
    <comment ref="G68" authorId="0" shapeId="0" xr:uid="{7E26BE57-B244-44AD-9F03-E8295C5D693E}">
      <text>
        <r>
          <rPr>
            <b/>
            <sz val="9"/>
            <color indexed="81"/>
            <rFont val="Tahoma"/>
            <family val="2"/>
          </rPr>
          <t>Author:</t>
        </r>
        <r>
          <rPr>
            <sz val="9"/>
            <color indexed="81"/>
            <rFont val="Tahoma"/>
            <family val="2"/>
          </rPr>
          <t xml:space="preserve">
Free form field, not sent to ASIC.</t>
        </r>
      </text>
    </comment>
    <comment ref="H68" authorId="0" shapeId="0" xr:uid="{362CB852-F410-4CAD-85B9-7BF76DBC85DF}">
      <text>
        <r>
          <rPr>
            <b/>
            <sz val="9"/>
            <color indexed="81"/>
            <rFont val="Tahoma"/>
            <family val="2"/>
          </rPr>
          <t>Author:</t>
        </r>
        <r>
          <rPr>
            <sz val="9"/>
            <color indexed="81"/>
            <rFont val="Tahoma"/>
            <family val="2"/>
          </rPr>
          <t xml:space="preserve">
Free form field, not sent  to ASIC.</t>
        </r>
      </text>
    </comment>
    <comment ref="M68" authorId="0" shapeId="0" xr:uid="{DF237597-75A3-4398-96E2-5AE1E865DAF1}">
      <text>
        <r>
          <rPr>
            <b/>
            <sz val="9"/>
            <color indexed="81"/>
            <rFont val="Tahoma"/>
            <family val="2"/>
          </rPr>
          <t>Author:</t>
        </r>
        <r>
          <rPr>
            <sz val="9"/>
            <color indexed="81"/>
            <rFont val="Tahoma"/>
            <family val="2"/>
          </rPr>
          <t xml:space="preserve">
Mandatory field, enter Postcode of the Complainants residential or business address.</t>
        </r>
      </text>
    </comment>
    <comment ref="Y68" authorId="0" shapeId="0" xr:uid="{F38EB642-01AE-4894-8713-99FD2B6CD3AF}">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69" authorId="0" shapeId="0" xr:uid="{3EAAE7A7-CE00-4FA7-B0E5-23E2BF8F16B8}">
      <text>
        <r>
          <rPr>
            <b/>
            <sz val="9"/>
            <color indexed="81"/>
            <rFont val="Tahoma"/>
            <family val="2"/>
          </rPr>
          <t>Author:</t>
        </r>
        <r>
          <rPr>
            <sz val="9"/>
            <color indexed="81"/>
            <rFont val="Tahoma"/>
            <family val="2"/>
          </rPr>
          <t xml:space="preserve">
Must be unique and can be alphanumeric.</t>
        </r>
      </text>
    </comment>
    <comment ref="B69" authorId="0" shapeId="0" xr:uid="{4A164B7E-2C49-4C62-9A91-A2BEEC298DB1}">
      <text>
        <r>
          <rPr>
            <b/>
            <sz val="9"/>
            <color indexed="81"/>
            <rFont val="Tahoma"/>
            <family val="2"/>
          </rPr>
          <t>Author:</t>
        </r>
        <r>
          <rPr>
            <sz val="9"/>
            <color indexed="81"/>
            <rFont val="Tahoma"/>
            <family val="2"/>
          </rPr>
          <t xml:space="preserve">
Free form field. Enter complainants name/ client code as required. </t>
        </r>
      </text>
    </comment>
    <comment ref="E69" authorId="0" shapeId="0" xr:uid="{074C6521-AB8A-42FF-80D8-C60DE94EB702}">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69" authorId="0" shapeId="0" xr:uid="{08B7F95D-89F8-437D-B309-B36EDFF4991A}">
      <text>
        <r>
          <rPr>
            <b/>
            <sz val="9"/>
            <color indexed="81"/>
            <rFont val="Tahoma"/>
            <family val="2"/>
          </rPr>
          <t>Author:</t>
        </r>
        <r>
          <rPr>
            <sz val="9"/>
            <color indexed="81"/>
            <rFont val="Tahoma"/>
            <family val="2"/>
          </rPr>
          <t xml:space="preserve">
Free form field, not sent to ASIC.</t>
        </r>
      </text>
    </comment>
    <comment ref="G69" authorId="0" shapeId="0" xr:uid="{7773312E-FD9B-4A62-AFA3-0647533A5F93}">
      <text>
        <r>
          <rPr>
            <b/>
            <sz val="9"/>
            <color indexed="81"/>
            <rFont val="Tahoma"/>
            <family val="2"/>
          </rPr>
          <t>Author:</t>
        </r>
        <r>
          <rPr>
            <sz val="9"/>
            <color indexed="81"/>
            <rFont val="Tahoma"/>
            <family val="2"/>
          </rPr>
          <t xml:space="preserve">
Free form field, not sent to ASIC.</t>
        </r>
      </text>
    </comment>
    <comment ref="H69" authorId="0" shapeId="0" xr:uid="{883708EB-A617-434A-8C26-03BF7A9234F9}">
      <text>
        <r>
          <rPr>
            <b/>
            <sz val="9"/>
            <color indexed="81"/>
            <rFont val="Tahoma"/>
            <family val="2"/>
          </rPr>
          <t>Author:</t>
        </r>
        <r>
          <rPr>
            <sz val="9"/>
            <color indexed="81"/>
            <rFont val="Tahoma"/>
            <family val="2"/>
          </rPr>
          <t xml:space="preserve">
Free form field, not sent  to ASIC.</t>
        </r>
      </text>
    </comment>
    <comment ref="M69" authorId="0" shapeId="0" xr:uid="{89C9F4F8-D639-4758-A325-6B691A68F28F}">
      <text>
        <r>
          <rPr>
            <b/>
            <sz val="9"/>
            <color indexed="81"/>
            <rFont val="Tahoma"/>
            <family val="2"/>
          </rPr>
          <t>Author:</t>
        </r>
        <r>
          <rPr>
            <sz val="9"/>
            <color indexed="81"/>
            <rFont val="Tahoma"/>
            <family val="2"/>
          </rPr>
          <t xml:space="preserve">
Mandatory field, enter Postcode of the Complainants residential or business address.</t>
        </r>
      </text>
    </comment>
    <comment ref="Y69" authorId="0" shapeId="0" xr:uid="{E679E1E8-9CD0-47E9-A259-845D0D05CE01}">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0" authorId="0" shapeId="0" xr:uid="{A8998BA8-8A42-46C1-A176-77B0C0D34EC8}">
      <text>
        <r>
          <rPr>
            <b/>
            <sz val="9"/>
            <color indexed="81"/>
            <rFont val="Tahoma"/>
            <family val="2"/>
          </rPr>
          <t>Author:</t>
        </r>
        <r>
          <rPr>
            <sz val="9"/>
            <color indexed="81"/>
            <rFont val="Tahoma"/>
            <family val="2"/>
          </rPr>
          <t xml:space="preserve">
Must be unique and can be alphanumeric.</t>
        </r>
      </text>
    </comment>
    <comment ref="B70" authorId="0" shapeId="0" xr:uid="{CE2C609E-E11D-41F0-A062-8ECAF30F92F9}">
      <text>
        <r>
          <rPr>
            <b/>
            <sz val="9"/>
            <color indexed="81"/>
            <rFont val="Tahoma"/>
            <family val="2"/>
          </rPr>
          <t>Author:</t>
        </r>
        <r>
          <rPr>
            <sz val="9"/>
            <color indexed="81"/>
            <rFont val="Tahoma"/>
            <family val="2"/>
          </rPr>
          <t xml:space="preserve">
Free form field. Enter complainants name/ client code as required. </t>
        </r>
      </text>
    </comment>
    <comment ref="E70" authorId="0" shapeId="0" xr:uid="{DFB5691E-D2FF-47AB-88FC-6D39163B30E8}">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0" authorId="0" shapeId="0" xr:uid="{A4CB60F6-2A19-450E-BAE8-5DA38478BD21}">
      <text>
        <r>
          <rPr>
            <b/>
            <sz val="9"/>
            <color indexed="81"/>
            <rFont val="Tahoma"/>
            <family val="2"/>
          </rPr>
          <t>Author:</t>
        </r>
        <r>
          <rPr>
            <sz val="9"/>
            <color indexed="81"/>
            <rFont val="Tahoma"/>
            <family val="2"/>
          </rPr>
          <t xml:space="preserve">
Free form field, not sent to ASIC.</t>
        </r>
      </text>
    </comment>
    <comment ref="G70" authorId="0" shapeId="0" xr:uid="{34290CAC-36B2-4618-BA15-EA900A4EA5E9}">
      <text>
        <r>
          <rPr>
            <b/>
            <sz val="9"/>
            <color indexed="81"/>
            <rFont val="Tahoma"/>
            <family val="2"/>
          </rPr>
          <t>Author:</t>
        </r>
        <r>
          <rPr>
            <sz val="9"/>
            <color indexed="81"/>
            <rFont val="Tahoma"/>
            <family val="2"/>
          </rPr>
          <t xml:space="preserve">
Free form field, not sent to ASIC.</t>
        </r>
      </text>
    </comment>
    <comment ref="H70" authorId="0" shapeId="0" xr:uid="{3B6F1E30-6380-4792-8361-897DFDA73E48}">
      <text>
        <r>
          <rPr>
            <b/>
            <sz val="9"/>
            <color indexed="81"/>
            <rFont val="Tahoma"/>
            <family val="2"/>
          </rPr>
          <t>Author:</t>
        </r>
        <r>
          <rPr>
            <sz val="9"/>
            <color indexed="81"/>
            <rFont val="Tahoma"/>
            <family val="2"/>
          </rPr>
          <t xml:space="preserve">
Free form field, not sent  to ASIC.</t>
        </r>
      </text>
    </comment>
    <comment ref="M70" authorId="0" shapeId="0" xr:uid="{8A6FD7F1-AEEE-416A-BE32-720E817401A3}">
      <text>
        <r>
          <rPr>
            <b/>
            <sz val="9"/>
            <color indexed="81"/>
            <rFont val="Tahoma"/>
            <family val="2"/>
          </rPr>
          <t>Author:</t>
        </r>
        <r>
          <rPr>
            <sz val="9"/>
            <color indexed="81"/>
            <rFont val="Tahoma"/>
            <family val="2"/>
          </rPr>
          <t xml:space="preserve">
Mandatory field, enter Postcode of the Complainants residential or business address.</t>
        </r>
      </text>
    </comment>
    <comment ref="Y70" authorId="0" shapeId="0" xr:uid="{98420B50-4E5D-4E23-B531-749CA82AD1C2}">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1" authorId="0" shapeId="0" xr:uid="{6A798365-CBBD-4066-81A2-863E6318B5BF}">
      <text>
        <r>
          <rPr>
            <b/>
            <sz val="9"/>
            <color indexed="81"/>
            <rFont val="Tahoma"/>
            <family val="2"/>
          </rPr>
          <t>Author:</t>
        </r>
        <r>
          <rPr>
            <sz val="9"/>
            <color indexed="81"/>
            <rFont val="Tahoma"/>
            <family val="2"/>
          </rPr>
          <t xml:space="preserve">
Must be unique and can be alphanumeric.</t>
        </r>
      </text>
    </comment>
    <comment ref="B71" authorId="0" shapeId="0" xr:uid="{601EFEB9-B372-4652-8D39-ECB29AE967B8}">
      <text>
        <r>
          <rPr>
            <b/>
            <sz val="9"/>
            <color indexed="81"/>
            <rFont val="Tahoma"/>
            <family val="2"/>
          </rPr>
          <t>Author:</t>
        </r>
        <r>
          <rPr>
            <sz val="9"/>
            <color indexed="81"/>
            <rFont val="Tahoma"/>
            <family val="2"/>
          </rPr>
          <t xml:space="preserve">
Free form field. Enter complainants name/ client code as required. </t>
        </r>
      </text>
    </comment>
    <comment ref="E71" authorId="0" shapeId="0" xr:uid="{A4988876-A8E3-4093-A567-AB31E859E994}">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1" authorId="0" shapeId="0" xr:uid="{2AB3AFBE-5823-4601-B2F9-D21A9198E3B7}">
      <text>
        <r>
          <rPr>
            <b/>
            <sz val="9"/>
            <color indexed="81"/>
            <rFont val="Tahoma"/>
            <family val="2"/>
          </rPr>
          <t>Author:</t>
        </r>
        <r>
          <rPr>
            <sz val="9"/>
            <color indexed="81"/>
            <rFont val="Tahoma"/>
            <family val="2"/>
          </rPr>
          <t xml:space="preserve">
Free form field, not sent to ASIC.</t>
        </r>
      </text>
    </comment>
    <comment ref="G71" authorId="0" shapeId="0" xr:uid="{4FE3DD6A-C8EA-4F90-92F2-3D8E0D5788D0}">
      <text>
        <r>
          <rPr>
            <b/>
            <sz val="9"/>
            <color indexed="81"/>
            <rFont val="Tahoma"/>
            <family val="2"/>
          </rPr>
          <t>Author:</t>
        </r>
        <r>
          <rPr>
            <sz val="9"/>
            <color indexed="81"/>
            <rFont val="Tahoma"/>
            <family val="2"/>
          </rPr>
          <t xml:space="preserve">
Free form field, not sent to ASIC.</t>
        </r>
      </text>
    </comment>
    <comment ref="H71" authorId="0" shapeId="0" xr:uid="{AB819CBB-6B57-4D94-8D05-B307DB77846B}">
      <text>
        <r>
          <rPr>
            <b/>
            <sz val="9"/>
            <color indexed="81"/>
            <rFont val="Tahoma"/>
            <family val="2"/>
          </rPr>
          <t>Author:</t>
        </r>
        <r>
          <rPr>
            <sz val="9"/>
            <color indexed="81"/>
            <rFont val="Tahoma"/>
            <family val="2"/>
          </rPr>
          <t xml:space="preserve">
Free form field, not sent  to ASIC.</t>
        </r>
      </text>
    </comment>
    <comment ref="M71" authorId="0" shapeId="0" xr:uid="{C7EBCF55-431B-4F5E-8000-92D196BCD3F8}">
      <text>
        <r>
          <rPr>
            <b/>
            <sz val="9"/>
            <color indexed="81"/>
            <rFont val="Tahoma"/>
            <family val="2"/>
          </rPr>
          <t>Author:</t>
        </r>
        <r>
          <rPr>
            <sz val="9"/>
            <color indexed="81"/>
            <rFont val="Tahoma"/>
            <family val="2"/>
          </rPr>
          <t xml:space="preserve">
Mandatory field, enter Postcode of the Complainants residential or business address.</t>
        </r>
      </text>
    </comment>
    <comment ref="Y71" authorId="0" shapeId="0" xr:uid="{243E5E8B-E8D1-4F00-8306-199025E43999}">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2" authorId="0" shapeId="0" xr:uid="{39F91091-5ABC-4294-AC9D-94D904F8DC60}">
      <text>
        <r>
          <rPr>
            <b/>
            <sz val="9"/>
            <color indexed="81"/>
            <rFont val="Tahoma"/>
            <family val="2"/>
          </rPr>
          <t>Author:</t>
        </r>
        <r>
          <rPr>
            <sz val="9"/>
            <color indexed="81"/>
            <rFont val="Tahoma"/>
            <family val="2"/>
          </rPr>
          <t xml:space="preserve">
Must be unique and can be alphanumeric.</t>
        </r>
      </text>
    </comment>
    <comment ref="B72" authorId="0" shapeId="0" xr:uid="{A89AE35C-44EA-498A-8B2E-DB2333FD729E}">
      <text>
        <r>
          <rPr>
            <b/>
            <sz val="9"/>
            <color indexed="81"/>
            <rFont val="Tahoma"/>
            <family val="2"/>
          </rPr>
          <t>Author:</t>
        </r>
        <r>
          <rPr>
            <sz val="9"/>
            <color indexed="81"/>
            <rFont val="Tahoma"/>
            <family val="2"/>
          </rPr>
          <t xml:space="preserve">
Free form field. Enter complainants name/ client code as required. </t>
        </r>
      </text>
    </comment>
    <comment ref="E72" authorId="0" shapeId="0" xr:uid="{97CECF1B-0B62-4710-9523-CD49D64B3481}">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2" authorId="0" shapeId="0" xr:uid="{E301BE0F-4801-4DDC-994B-516958BBFCFB}">
      <text>
        <r>
          <rPr>
            <b/>
            <sz val="9"/>
            <color indexed="81"/>
            <rFont val="Tahoma"/>
            <family val="2"/>
          </rPr>
          <t>Author:</t>
        </r>
        <r>
          <rPr>
            <sz val="9"/>
            <color indexed="81"/>
            <rFont val="Tahoma"/>
            <family val="2"/>
          </rPr>
          <t xml:space="preserve">
Free form field, not sent to ASIC.</t>
        </r>
      </text>
    </comment>
    <comment ref="G72" authorId="0" shapeId="0" xr:uid="{52416812-2666-495C-BBA2-93F95A8A9164}">
      <text>
        <r>
          <rPr>
            <b/>
            <sz val="9"/>
            <color indexed="81"/>
            <rFont val="Tahoma"/>
            <family val="2"/>
          </rPr>
          <t>Author:</t>
        </r>
        <r>
          <rPr>
            <sz val="9"/>
            <color indexed="81"/>
            <rFont val="Tahoma"/>
            <family val="2"/>
          </rPr>
          <t xml:space="preserve">
Free form field, not sent to ASIC.</t>
        </r>
      </text>
    </comment>
    <comment ref="H72" authorId="0" shapeId="0" xr:uid="{CCE79E87-F1C6-4FCE-860B-65599686E614}">
      <text>
        <r>
          <rPr>
            <b/>
            <sz val="9"/>
            <color indexed="81"/>
            <rFont val="Tahoma"/>
            <family val="2"/>
          </rPr>
          <t>Author:</t>
        </r>
        <r>
          <rPr>
            <sz val="9"/>
            <color indexed="81"/>
            <rFont val="Tahoma"/>
            <family val="2"/>
          </rPr>
          <t xml:space="preserve">
Free form field, not sent  to ASIC.</t>
        </r>
      </text>
    </comment>
    <comment ref="M72" authorId="0" shapeId="0" xr:uid="{EA780F98-67B6-4F36-A8A0-5C1875C84CA3}">
      <text>
        <r>
          <rPr>
            <b/>
            <sz val="9"/>
            <color indexed="81"/>
            <rFont val="Tahoma"/>
            <family val="2"/>
          </rPr>
          <t>Author:</t>
        </r>
        <r>
          <rPr>
            <sz val="9"/>
            <color indexed="81"/>
            <rFont val="Tahoma"/>
            <family val="2"/>
          </rPr>
          <t xml:space="preserve">
Mandatory field, enter Postcode of the Complainants residential or business address.</t>
        </r>
      </text>
    </comment>
    <comment ref="Y72" authorId="0" shapeId="0" xr:uid="{1F39D2F7-5EC6-42C4-ADAA-9861760A86ED}">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3" authorId="0" shapeId="0" xr:uid="{C6056D27-0D59-41A1-8F1E-F5CBEB0CCE87}">
      <text>
        <r>
          <rPr>
            <b/>
            <sz val="9"/>
            <color indexed="81"/>
            <rFont val="Tahoma"/>
            <family val="2"/>
          </rPr>
          <t>Author:</t>
        </r>
        <r>
          <rPr>
            <sz val="9"/>
            <color indexed="81"/>
            <rFont val="Tahoma"/>
            <family val="2"/>
          </rPr>
          <t xml:space="preserve">
Must be unique and can be alphanumeric.</t>
        </r>
      </text>
    </comment>
    <comment ref="B73" authorId="0" shapeId="0" xr:uid="{36A0E5C4-4762-4BC4-A65C-9501B9E92FD0}">
      <text>
        <r>
          <rPr>
            <b/>
            <sz val="9"/>
            <color indexed="81"/>
            <rFont val="Tahoma"/>
            <family val="2"/>
          </rPr>
          <t>Author:</t>
        </r>
        <r>
          <rPr>
            <sz val="9"/>
            <color indexed="81"/>
            <rFont val="Tahoma"/>
            <family val="2"/>
          </rPr>
          <t xml:space="preserve">
Free form field. Enter complainants name/ client code as required. </t>
        </r>
      </text>
    </comment>
    <comment ref="E73" authorId="0" shapeId="0" xr:uid="{F223FD73-FEDE-403E-9A09-D4D6D5612093}">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3" authorId="0" shapeId="0" xr:uid="{9F989DCB-5C6A-4039-9631-FF322BDD3058}">
      <text>
        <r>
          <rPr>
            <b/>
            <sz val="9"/>
            <color indexed="81"/>
            <rFont val="Tahoma"/>
            <family val="2"/>
          </rPr>
          <t>Author:</t>
        </r>
        <r>
          <rPr>
            <sz val="9"/>
            <color indexed="81"/>
            <rFont val="Tahoma"/>
            <family val="2"/>
          </rPr>
          <t xml:space="preserve">
Free form field, not sent to ASIC.</t>
        </r>
      </text>
    </comment>
    <comment ref="G73" authorId="0" shapeId="0" xr:uid="{061C0841-A11D-4AD7-B410-AB2AB34C23D0}">
      <text>
        <r>
          <rPr>
            <b/>
            <sz val="9"/>
            <color indexed="81"/>
            <rFont val="Tahoma"/>
            <family val="2"/>
          </rPr>
          <t>Author:</t>
        </r>
        <r>
          <rPr>
            <sz val="9"/>
            <color indexed="81"/>
            <rFont val="Tahoma"/>
            <family val="2"/>
          </rPr>
          <t xml:space="preserve">
Free form field, not sent to ASIC.</t>
        </r>
      </text>
    </comment>
    <comment ref="H73" authorId="0" shapeId="0" xr:uid="{862F3D29-9DC8-4C5F-AD0B-A6CCE93FF5A3}">
      <text>
        <r>
          <rPr>
            <b/>
            <sz val="9"/>
            <color indexed="81"/>
            <rFont val="Tahoma"/>
            <family val="2"/>
          </rPr>
          <t>Author:</t>
        </r>
        <r>
          <rPr>
            <sz val="9"/>
            <color indexed="81"/>
            <rFont val="Tahoma"/>
            <family val="2"/>
          </rPr>
          <t xml:space="preserve">
Free form field, not sent  to ASIC.</t>
        </r>
      </text>
    </comment>
    <comment ref="M73" authorId="0" shapeId="0" xr:uid="{7098AD4E-328C-4866-B877-617C7D78EFC2}">
      <text>
        <r>
          <rPr>
            <b/>
            <sz val="9"/>
            <color indexed="81"/>
            <rFont val="Tahoma"/>
            <family val="2"/>
          </rPr>
          <t>Author:</t>
        </r>
        <r>
          <rPr>
            <sz val="9"/>
            <color indexed="81"/>
            <rFont val="Tahoma"/>
            <family val="2"/>
          </rPr>
          <t xml:space="preserve">
Mandatory field, enter Postcode of the Complainants residential or business address.</t>
        </r>
      </text>
    </comment>
    <comment ref="Y73" authorId="0" shapeId="0" xr:uid="{9C2669D7-9D44-4E54-BB96-36365D13BC92}">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4" authorId="0" shapeId="0" xr:uid="{914159B9-2157-44F7-800B-825BDA528512}">
      <text>
        <r>
          <rPr>
            <b/>
            <sz val="9"/>
            <color indexed="81"/>
            <rFont val="Tahoma"/>
            <family val="2"/>
          </rPr>
          <t>Author:</t>
        </r>
        <r>
          <rPr>
            <sz val="9"/>
            <color indexed="81"/>
            <rFont val="Tahoma"/>
            <family val="2"/>
          </rPr>
          <t xml:space="preserve">
Must be unique and can be alphanumeric.</t>
        </r>
      </text>
    </comment>
    <comment ref="B74" authorId="0" shapeId="0" xr:uid="{04E0DCA2-8FF6-4C68-9E25-D83F36B7E5FF}">
      <text>
        <r>
          <rPr>
            <b/>
            <sz val="9"/>
            <color indexed="81"/>
            <rFont val="Tahoma"/>
            <family val="2"/>
          </rPr>
          <t>Author:</t>
        </r>
        <r>
          <rPr>
            <sz val="9"/>
            <color indexed="81"/>
            <rFont val="Tahoma"/>
            <family val="2"/>
          </rPr>
          <t xml:space="preserve">
Free form field. Enter complainants name/ client code as required. </t>
        </r>
      </text>
    </comment>
    <comment ref="E74" authorId="0" shapeId="0" xr:uid="{B18993EA-6F6D-4370-9C73-A4B9F9B3D6E1}">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4" authorId="0" shapeId="0" xr:uid="{08D07979-1238-40FB-A2DA-2982D4B5E60A}">
      <text>
        <r>
          <rPr>
            <b/>
            <sz val="9"/>
            <color indexed="81"/>
            <rFont val="Tahoma"/>
            <family val="2"/>
          </rPr>
          <t>Author:</t>
        </r>
        <r>
          <rPr>
            <sz val="9"/>
            <color indexed="81"/>
            <rFont val="Tahoma"/>
            <family val="2"/>
          </rPr>
          <t xml:space="preserve">
Free form field, not sent to ASIC.</t>
        </r>
      </text>
    </comment>
    <comment ref="G74" authorId="0" shapeId="0" xr:uid="{33FD35CA-F3D0-41F5-9F8F-51B5174CD9CD}">
      <text>
        <r>
          <rPr>
            <b/>
            <sz val="9"/>
            <color indexed="81"/>
            <rFont val="Tahoma"/>
            <family val="2"/>
          </rPr>
          <t>Author:</t>
        </r>
        <r>
          <rPr>
            <sz val="9"/>
            <color indexed="81"/>
            <rFont val="Tahoma"/>
            <family val="2"/>
          </rPr>
          <t xml:space="preserve">
Free form field, not sent to ASIC.</t>
        </r>
      </text>
    </comment>
    <comment ref="H74" authorId="0" shapeId="0" xr:uid="{76B119F8-782F-401E-A521-33ED304E8632}">
      <text>
        <r>
          <rPr>
            <b/>
            <sz val="9"/>
            <color indexed="81"/>
            <rFont val="Tahoma"/>
            <family val="2"/>
          </rPr>
          <t>Author:</t>
        </r>
        <r>
          <rPr>
            <sz val="9"/>
            <color indexed="81"/>
            <rFont val="Tahoma"/>
            <family val="2"/>
          </rPr>
          <t xml:space="preserve">
Free form field, not sent  to ASIC.</t>
        </r>
      </text>
    </comment>
    <comment ref="M74" authorId="0" shapeId="0" xr:uid="{DB6340F2-C239-4582-ADF2-A1424D148897}">
      <text>
        <r>
          <rPr>
            <b/>
            <sz val="9"/>
            <color indexed="81"/>
            <rFont val="Tahoma"/>
            <family val="2"/>
          </rPr>
          <t>Author:</t>
        </r>
        <r>
          <rPr>
            <sz val="9"/>
            <color indexed="81"/>
            <rFont val="Tahoma"/>
            <family val="2"/>
          </rPr>
          <t xml:space="preserve">
Mandatory field, enter Postcode of the Complainants residential or business address.</t>
        </r>
      </text>
    </comment>
    <comment ref="Y74" authorId="0" shapeId="0" xr:uid="{D38A1334-0D4C-4B27-A7F1-87FE95D4103E}">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5" authorId="0" shapeId="0" xr:uid="{34113EEF-992C-4DAE-B9A0-8F61F2463837}">
      <text>
        <r>
          <rPr>
            <b/>
            <sz val="9"/>
            <color indexed="81"/>
            <rFont val="Tahoma"/>
            <family val="2"/>
          </rPr>
          <t>Author:</t>
        </r>
        <r>
          <rPr>
            <sz val="9"/>
            <color indexed="81"/>
            <rFont val="Tahoma"/>
            <family val="2"/>
          </rPr>
          <t xml:space="preserve">
Must be unique and can be alphanumeric.</t>
        </r>
      </text>
    </comment>
    <comment ref="B75" authorId="0" shapeId="0" xr:uid="{E8568726-E9E9-4AA2-BAC1-7B2B9EF88FEC}">
      <text>
        <r>
          <rPr>
            <b/>
            <sz val="9"/>
            <color indexed="81"/>
            <rFont val="Tahoma"/>
            <family val="2"/>
          </rPr>
          <t>Author:</t>
        </r>
        <r>
          <rPr>
            <sz val="9"/>
            <color indexed="81"/>
            <rFont val="Tahoma"/>
            <family val="2"/>
          </rPr>
          <t xml:space="preserve">
Free form field. Enter complainants name/ client code as required. </t>
        </r>
      </text>
    </comment>
    <comment ref="E75" authorId="0" shapeId="0" xr:uid="{B2C5ECDA-668D-4094-A618-28FF04F8D82B}">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5" authorId="0" shapeId="0" xr:uid="{57380E7F-7DE9-4CEF-B9BE-A31D25A46948}">
      <text>
        <r>
          <rPr>
            <b/>
            <sz val="9"/>
            <color indexed="81"/>
            <rFont val="Tahoma"/>
            <family val="2"/>
          </rPr>
          <t>Author:</t>
        </r>
        <r>
          <rPr>
            <sz val="9"/>
            <color indexed="81"/>
            <rFont val="Tahoma"/>
            <family val="2"/>
          </rPr>
          <t xml:space="preserve">
Free form field, not sent to ASIC.</t>
        </r>
      </text>
    </comment>
    <comment ref="G75" authorId="0" shapeId="0" xr:uid="{DD0EB84A-1271-4178-8E5F-E3B085304664}">
      <text>
        <r>
          <rPr>
            <b/>
            <sz val="9"/>
            <color indexed="81"/>
            <rFont val="Tahoma"/>
            <family val="2"/>
          </rPr>
          <t>Author:</t>
        </r>
        <r>
          <rPr>
            <sz val="9"/>
            <color indexed="81"/>
            <rFont val="Tahoma"/>
            <family val="2"/>
          </rPr>
          <t xml:space="preserve">
Free form field, not sent to ASIC.</t>
        </r>
      </text>
    </comment>
    <comment ref="H75" authorId="0" shapeId="0" xr:uid="{A0CBD292-4E86-4CC8-98BC-3BC7D9EA7202}">
      <text>
        <r>
          <rPr>
            <b/>
            <sz val="9"/>
            <color indexed="81"/>
            <rFont val="Tahoma"/>
            <family val="2"/>
          </rPr>
          <t>Author:</t>
        </r>
        <r>
          <rPr>
            <sz val="9"/>
            <color indexed="81"/>
            <rFont val="Tahoma"/>
            <family val="2"/>
          </rPr>
          <t xml:space="preserve">
Free form field, not sent  to ASIC.</t>
        </r>
      </text>
    </comment>
    <comment ref="M75" authorId="0" shapeId="0" xr:uid="{1A478B3E-368A-44EB-85AF-295E23DCED91}">
      <text>
        <r>
          <rPr>
            <b/>
            <sz val="9"/>
            <color indexed="81"/>
            <rFont val="Tahoma"/>
            <family val="2"/>
          </rPr>
          <t>Author:</t>
        </r>
        <r>
          <rPr>
            <sz val="9"/>
            <color indexed="81"/>
            <rFont val="Tahoma"/>
            <family val="2"/>
          </rPr>
          <t xml:space="preserve">
Mandatory field, enter Postcode of the Complainants residential or business address.</t>
        </r>
      </text>
    </comment>
    <comment ref="Y75" authorId="0" shapeId="0" xr:uid="{5B804679-D500-48D3-B243-A9472A9E6F04}">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6" authorId="0" shapeId="0" xr:uid="{6E754923-AE1C-468E-8F35-BF5943AFF2D2}">
      <text>
        <r>
          <rPr>
            <b/>
            <sz val="9"/>
            <color indexed="81"/>
            <rFont val="Tahoma"/>
            <family val="2"/>
          </rPr>
          <t>Author:</t>
        </r>
        <r>
          <rPr>
            <sz val="9"/>
            <color indexed="81"/>
            <rFont val="Tahoma"/>
            <family val="2"/>
          </rPr>
          <t xml:space="preserve">
Must be unique and can be alphanumeric.</t>
        </r>
      </text>
    </comment>
    <comment ref="B76" authorId="0" shapeId="0" xr:uid="{21680B3F-287C-471E-BD03-742DA51C75C8}">
      <text>
        <r>
          <rPr>
            <b/>
            <sz val="9"/>
            <color indexed="81"/>
            <rFont val="Tahoma"/>
            <family val="2"/>
          </rPr>
          <t>Author:</t>
        </r>
        <r>
          <rPr>
            <sz val="9"/>
            <color indexed="81"/>
            <rFont val="Tahoma"/>
            <family val="2"/>
          </rPr>
          <t xml:space="preserve">
Free form field. Enter complainants name/ client code as required. </t>
        </r>
      </text>
    </comment>
    <comment ref="E76" authorId="0" shapeId="0" xr:uid="{DB9CA761-CA45-4EBD-9613-06CE1C95104C}">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6" authorId="0" shapeId="0" xr:uid="{28FEC3FB-A182-4687-A5F6-FBAD5CB4A9A0}">
      <text>
        <r>
          <rPr>
            <b/>
            <sz val="9"/>
            <color indexed="81"/>
            <rFont val="Tahoma"/>
            <family val="2"/>
          </rPr>
          <t>Author:</t>
        </r>
        <r>
          <rPr>
            <sz val="9"/>
            <color indexed="81"/>
            <rFont val="Tahoma"/>
            <family val="2"/>
          </rPr>
          <t xml:space="preserve">
Free form field, not sent to ASIC.</t>
        </r>
      </text>
    </comment>
    <comment ref="G76" authorId="0" shapeId="0" xr:uid="{E62501A5-F0CB-42D4-8646-E971A64C02D8}">
      <text>
        <r>
          <rPr>
            <b/>
            <sz val="9"/>
            <color indexed="81"/>
            <rFont val="Tahoma"/>
            <family val="2"/>
          </rPr>
          <t>Author:</t>
        </r>
        <r>
          <rPr>
            <sz val="9"/>
            <color indexed="81"/>
            <rFont val="Tahoma"/>
            <family val="2"/>
          </rPr>
          <t xml:space="preserve">
Free form field, not sent to ASIC.</t>
        </r>
      </text>
    </comment>
    <comment ref="H76" authorId="0" shapeId="0" xr:uid="{AFE25D97-8E6B-4F83-92AF-6F32E47889C6}">
      <text>
        <r>
          <rPr>
            <b/>
            <sz val="9"/>
            <color indexed="81"/>
            <rFont val="Tahoma"/>
            <family val="2"/>
          </rPr>
          <t>Author:</t>
        </r>
        <r>
          <rPr>
            <sz val="9"/>
            <color indexed="81"/>
            <rFont val="Tahoma"/>
            <family val="2"/>
          </rPr>
          <t xml:space="preserve">
Free form field, not sent  to ASIC.</t>
        </r>
      </text>
    </comment>
    <comment ref="M76" authorId="0" shapeId="0" xr:uid="{F3B03AC2-0EB2-403B-935B-68A5B56E7D75}">
      <text>
        <r>
          <rPr>
            <b/>
            <sz val="9"/>
            <color indexed="81"/>
            <rFont val="Tahoma"/>
            <family val="2"/>
          </rPr>
          <t>Author:</t>
        </r>
        <r>
          <rPr>
            <sz val="9"/>
            <color indexed="81"/>
            <rFont val="Tahoma"/>
            <family val="2"/>
          </rPr>
          <t xml:space="preserve">
Mandatory field, enter Postcode of the Complainants residential or business address.</t>
        </r>
      </text>
    </comment>
    <comment ref="Y76" authorId="0" shapeId="0" xr:uid="{B3F089C7-37FF-4D68-AF07-B82C9A9E90B9}">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7" authorId="0" shapeId="0" xr:uid="{1DF5292C-7B60-4CFC-B3D0-E18176770FC4}">
      <text>
        <r>
          <rPr>
            <b/>
            <sz val="9"/>
            <color indexed="81"/>
            <rFont val="Tahoma"/>
            <family val="2"/>
          </rPr>
          <t>Author:</t>
        </r>
        <r>
          <rPr>
            <sz val="9"/>
            <color indexed="81"/>
            <rFont val="Tahoma"/>
            <family val="2"/>
          </rPr>
          <t xml:space="preserve">
Must be unique and can be alphanumeric.</t>
        </r>
      </text>
    </comment>
    <comment ref="B77" authorId="0" shapeId="0" xr:uid="{46DFA606-77AE-42FC-9C2A-D284261D2026}">
      <text>
        <r>
          <rPr>
            <b/>
            <sz val="9"/>
            <color indexed="81"/>
            <rFont val="Tahoma"/>
            <family val="2"/>
          </rPr>
          <t>Author:</t>
        </r>
        <r>
          <rPr>
            <sz val="9"/>
            <color indexed="81"/>
            <rFont val="Tahoma"/>
            <family val="2"/>
          </rPr>
          <t xml:space="preserve">
Free form field. Enter complainants name/ client code as required. </t>
        </r>
      </text>
    </comment>
    <comment ref="E77" authorId="0" shapeId="0" xr:uid="{8853B0CD-0AA7-4CFF-8009-EF800778BDD8}">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7" authorId="0" shapeId="0" xr:uid="{F54B3942-692E-44D2-BD18-4C7314E144A9}">
      <text>
        <r>
          <rPr>
            <b/>
            <sz val="9"/>
            <color indexed="81"/>
            <rFont val="Tahoma"/>
            <family val="2"/>
          </rPr>
          <t>Author:</t>
        </r>
        <r>
          <rPr>
            <sz val="9"/>
            <color indexed="81"/>
            <rFont val="Tahoma"/>
            <family val="2"/>
          </rPr>
          <t xml:space="preserve">
Free form field, not sent to ASIC.</t>
        </r>
      </text>
    </comment>
    <comment ref="G77" authorId="0" shapeId="0" xr:uid="{B228D6C0-F436-4C75-A26D-21B07B0F9A8E}">
      <text>
        <r>
          <rPr>
            <b/>
            <sz val="9"/>
            <color indexed="81"/>
            <rFont val="Tahoma"/>
            <family val="2"/>
          </rPr>
          <t>Author:</t>
        </r>
        <r>
          <rPr>
            <sz val="9"/>
            <color indexed="81"/>
            <rFont val="Tahoma"/>
            <family val="2"/>
          </rPr>
          <t xml:space="preserve">
Free form field, not sent to ASIC.</t>
        </r>
      </text>
    </comment>
    <comment ref="H77" authorId="0" shapeId="0" xr:uid="{7618BEEA-8DFC-43CE-A1CF-0BA05FD10810}">
      <text>
        <r>
          <rPr>
            <b/>
            <sz val="9"/>
            <color indexed="81"/>
            <rFont val="Tahoma"/>
            <family val="2"/>
          </rPr>
          <t>Author:</t>
        </r>
        <r>
          <rPr>
            <sz val="9"/>
            <color indexed="81"/>
            <rFont val="Tahoma"/>
            <family val="2"/>
          </rPr>
          <t xml:space="preserve">
Free form field, not sent  to ASIC.</t>
        </r>
      </text>
    </comment>
    <comment ref="M77" authorId="0" shapeId="0" xr:uid="{32194C4B-DF4E-49C2-92AC-EBE5246FC801}">
      <text>
        <r>
          <rPr>
            <b/>
            <sz val="9"/>
            <color indexed="81"/>
            <rFont val="Tahoma"/>
            <family val="2"/>
          </rPr>
          <t>Author:</t>
        </r>
        <r>
          <rPr>
            <sz val="9"/>
            <color indexed="81"/>
            <rFont val="Tahoma"/>
            <family val="2"/>
          </rPr>
          <t xml:space="preserve">
Mandatory field, enter Postcode of the Complainants residential or business address.</t>
        </r>
      </text>
    </comment>
    <comment ref="Y77" authorId="0" shapeId="0" xr:uid="{43ABBF5D-625C-4F1F-B40A-7D5D8E78F9D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8" authorId="0" shapeId="0" xr:uid="{F492E28B-5A0A-481F-A02E-908450084BBC}">
      <text>
        <r>
          <rPr>
            <b/>
            <sz val="9"/>
            <color indexed="81"/>
            <rFont val="Tahoma"/>
            <family val="2"/>
          </rPr>
          <t>Author:</t>
        </r>
        <r>
          <rPr>
            <sz val="9"/>
            <color indexed="81"/>
            <rFont val="Tahoma"/>
            <family val="2"/>
          </rPr>
          <t xml:space="preserve">
Must be unique and can be alphanumeric.</t>
        </r>
      </text>
    </comment>
    <comment ref="B78" authorId="0" shapeId="0" xr:uid="{71E56239-74B5-467F-BC6B-9712F236E56C}">
      <text>
        <r>
          <rPr>
            <b/>
            <sz val="9"/>
            <color indexed="81"/>
            <rFont val="Tahoma"/>
            <family val="2"/>
          </rPr>
          <t>Author:</t>
        </r>
        <r>
          <rPr>
            <sz val="9"/>
            <color indexed="81"/>
            <rFont val="Tahoma"/>
            <family val="2"/>
          </rPr>
          <t xml:space="preserve">
Free form field. Enter complainants name/ client code as required. </t>
        </r>
      </text>
    </comment>
    <comment ref="E78" authorId="0" shapeId="0" xr:uid="{441C6530-DBAA-4116-AECD-41950AB4A624}">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8" authorId="0" shapeId="0" xr:uid="{864372BA-6A98-46E9-8386-642AC0BD68A9}">
      <text>
        <r>
          <rPr>
            <b/>
            <sz val="9"/>
            <color indexed="81"/>
            <rFont val="Tahoma"/>
            <family val="2"/>
          </rPr>
          <t>Author:</t>
        </r>
        <r>
          <rPr>
            <sz val="9"/>
            <color indexed="81"/>
            <rFont val="Tahoma"/>
            <family val="2"/>
          </rPr>
          <t xml:space="preserve">
Free form field, not sent to ASIC.</t>
        </r>
      </text>
    </comment>
    <comment ref="G78" authorId="0" shapeId="0" xr:uid="{C62B6613-41CD-4A68-80F7-6186705C58EE}">
      <text>
        <r>
          <rPr>
            <b/>
            <sz val="9"/>
            <color indexed="81"/>
            <rFont val="Tahoma"/>
            <family val="2"/>
          </rPr>
          <t>Author:</t>
        </r>
        <r>
          <rPr>
            <sz val="9"/>
            <color indexed="81"/>
            <rFont val="Tahoma"/>
            <family val="2"/>
          </rPr>
          <t xml:space="preserve">
Free form field, not sent to ASIC.</t>
        </r>
      </text>
    </comment>
    <comment ref="H78" authorId="0" shapeId="0" xr:uid="{E3F3FCC5-179D-4FD6-B3AA-1CE5A83377F6}">
      <text>
        <r>
          <rPr>
            <b/>
            <sz val="9"/>
            <color indexed="81"/>
            <rFont val="Tahoma"/>
            <family val="2"/>
          </rPr>
          <t>Author:</t>
        </r>
        <r>
          <rPr>
            <sz val="9"/>
            <color indexed="81"/>
            <rFont val="Tahoma"/>
            <family val="2"/>
          </rPr>
          <t xml:space="preserve">
Free form field, not sent  to ASIC.</t>
        </r>
      </text>
    </comment>
    <comment ref="M78" authorId="0" shapeId="0" xr:uid="{F47362F1-DDB6-451B-B054-748C4A3E43A6}">
      <text>
        <r>
          <rPr>
            <b/>
            <sz val="9"/>
            <color indexed="81"/>
            <rFont val="Tahoma"/>
            <family val="2"/>
          </rPr>
          <t>Author:</t>
        </r>
        <r>
          <rPr>
            <sz val="9"/>
            <color indexed="81"/>
            <rFont val="Tahoma"/>
            <family val="2"/>
          </rPr>
          <t xml:space="preserve">
Mandatory field, enter Postcode of the Complainants residential or business address.</t>
        </r>
      </text>
    </comment>
    <comment ref="Y78" authorId="0" shapeId="0" xr:uid="{89801049-62DA-4BE4-BFD2-7B0837099563}">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79" authorId="0" shapeId="0" xr:uid="{8BAEF2D3-3535-4DB8-9217-23F413510A8E}">
      <text>
        <r>
          <rPr>
            <b/>
            <sz val="9"/>
            <color indexed="81"/>
            <rFont val="Tahoma"/>
            <family val="2"/>
          </rPr>
          <t>Author:</t>
        </r>
        <r>
          <rPr>
            <sz val="9"/>
            <color indexed="81"/>
            <rFont val="Tahoma"/>
            <family val="2"/>
          </rPr>
          <t xml:space="preserve">
Must be unique and can be alphanumeric.</t>
        </r>
      </text>
    </comment>
    <comment ref="B79" authorId="0" shapeId="0" xr:uid="{72D25480-CAED-48BB-9DD9-677C830E626A}">
      <text>
        <r>
          <rPr>
            <b/>
            <sz val="9"/>
            <color indexed="81"/>
            <rFont val="Tahoma"/>
            <family val="2"/>
          </rPr>
          <t>Author:</t>
        </r>
        <r>
          <rPr>
            <sz val="9"/>
            <color indexed="81"/>
            <rFont val="Tahoma"/>
            <family val="2"/>
          </rPr>
          <t xml:space="preserve">
Free form field. Enter complainants name/ client code as required. </t>
        </r>
      </text>
    </comment>
    <comment ref="E79" authorId="0" shapeId="0" xr:uid="{418FDF24-7A69-41F6-B890-776ED1DA7FD5}">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79" authorId="0" shapeId="0" xr:uid="{4D637112-5FFA-4B36-83CD-045626A7E034}">
      <text>
        <r>
          <rPr>
            <b/>
            <sz val="9"/>
            <color indexed="81"/>
            <rFont val="Tahoma"/>
            <family val="2"/>
          </rPr>
          <t>Author:</t>
        </r>
        <r>
          <rPr>
            <sz val="9"/>
            <color indexed="81"/>
            <rFont val="Tahoma"/>
            <family val="2"/>
          </rPr>
          <t xml:space="preserve">
Free form field, not sent to ASIC.</t>
        </r>
      </text>
    </comment>
    <comment ref="G79" authorId="0" shapeId="0" xr:uid="{1B6A9850-E65E-4322-B4AF-59FF5F4A1FF5}">
      <text>
        <r>
          <rPr>
            <b/>
            <sz val="9"/>
            <color indexed="81"/>
            <rFont val="Tahoma"/>
            <family val="2"/>
          </rPr>
          <t>Author:</t>
        </r>
        <r>
          <rPr>
            <sz val="9"/>
            <color indexed="81"/>
            <rFont val="Tahoma"/>
            <family val="2"/>
          </rPr>
          <t xml:space="preserve">
Free form field, not sent to ASIC.</t>
        </r>
      </text>
    </comment>
    <comment ref="H79" authorId="0" shapeId="0" xr:uid="{C40F321F-4BA1-4743-BA6F-7CB2C904FABB}">
      <text>
        <r>
          <rPr>
            <b/>
            <sz val="9"/>
            <color indexed="81"/>
            <rFont val="Tahoma"/>
            <family val="2"/>
          </rPr>
          <t>Author:</t>
        </r>
        <r>
          <rPr>
            <sz val="9"/>
            <color indexed="81"/>
            <rFont val="Tahoma"/>
            <family val="2"/>
          </rPr>
          <t xml:space="preserve">
Free form field, not sent  to ASIC.</t>
        </r>
      </text>
    </comment>
    <comment ref="M79" authorId="0" shapeId="0" xr:uid="{4980960F-B53B-4882-8193-B3818427DDE0}">
      <text>
        <r>
          <rPr>
            <b/>
            <sz val="9"/>
            <color indexed="81"/>
            <rFont val="Tahoma"/>
            <family val="2"/>
          </rPr>
          <t>Author:</t>
        </r>
        <r>
          <rPr>
            <sz val="9"/>
            <color indexed="81"/>
            <rFont val="Tahoma"/>
            <family val="2"/>
          </rPr>
          <t xml:space="preserve">
Mandatory field, enter Postcode of the Complainants residential or business address.</t>
        </r>
      </text>
    </comment>
    <comment ref="Y79" authorId="0" shapeId="0" xr:uid="{C14BD2C6-35C5-4C3C-9651-0653BAEB3BE3}">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0" authorId="0" shapeId="0" xr:uid="{1DD65BC4-844E-4C65-BC18-49E67996C9F4}">
      <text>
        <r>
          <rPr>
            <b/>
            <sz val="9"/>
            <color indexed="81"/>
            <rFont val="Tahoma"/>
            <family val="2"/>
          </rPr>
          <t>Author:</t>
        </r>
        <r>
          <rPr>
            <sz val="9"/>
            <color indexed="81"/>
            <rFont val="Tahoma"/>
            <family val="2"/>
          </rPr>
          <t xml:space="preserve">
Must be unique and can be alphanumeric.</t>
        </r>
      </text>
    </comment>
    <comment ref="B80" authorId="0" shapeId="0" xr:uid="{FEFA0EE6-9934-42FA-827E-9530D4BBAB87}">
      <text>
        <r>
          <rPr>
            <b/>
            <sz val="9"/>
            <color indexed="81"/>
            <rFont val="Tahoma"/>
            <family val="2"/>
          </rPr>
          <t>Author:</t>
        </r>
        <r>
          <rPr>
            <sz val="9"/>
            <color indexed="81"/>
            <rFont val="Tahoma"/>
            <family val="2"/>
          </rPr>
          <t xml:space="preserve">
Free form field. Enter complainants name/ client code as required. </t>
        </r>
      </text>
    </comment>
    <comment ref="E80" authorId="0" shapeId="0" xr:uid="{B6281C90-B27A-42A4-8FD9-934051E29B00}">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0" authorId="0" shapeId="0" xr:uid="{47C281A3-B987-4618-985B-0A67A1BA9198}">
      <text>
        <r>
          <rPr>
            <b/>
            <sz val="9"/>
            <color indexed="81"/>
            <rFont val="Tahoma"/>
            <family val="2"/>
          </rPr>
          <t>Author:</t>
        </r>
        <r>
          <rPr>
            <sz val="9"/>
            <color indexed="81"/>
            <rFont val="Tahoma"/>
            <family val="2"/>
          </rPr>
          <t xml:space="preserve">
Free form field, not sent to ASIC.</t>
        </r>
      </text>
    </comment>
    <comment ref="G80" authorId="0" shapeId="0" xr:uid="{560E1BA3-089A-4377-BDF2-3B92E8EF50E6}">
      <text>
        <r>
          <rPr>
            <b/>
            <sz val="9"/>
            <color indexed="81"/>
            <rFont val="Tahoma"/>
            <family val="2"/>
          </rPr>
          <t>Author:</t>
        </r>
        <r>
          <rPr>
            <sz val="9"/>
            <color indexed="81"/>
            <rFont val="Tahoma"/>
            <family val="2"/>
          </rPr>
          <t xml:space="preserve">
Free form field, not sent to ASIC.</t>
        </r>
      </text>
    </comment>
    <comment ref="H80" authorId="0" shapeId="0" xr:uid="{A1F6A230-8011-4E8D-8955-964DA64881E0}">
      <text>
        <r>
          <rPr>
            <b/>
            <sz val="9"/>
            <color indexed="81"/>
            <rFont val="Tahoma"/>
            <family val="2"/>
          </rPr>
          <t>Author:</t>
        </r>
        <r>
          <rPr>
            <sz val="9"/>
            <color indexed="81"/>
            <rFont val="Tahoma"/>
            <family val="2"/>
          </rPr>
          <t xml:space="preserve">
Free form field, not sent  to ASIC.</t>
        </r>
      </text>
    </comment>
    <comment ref="M80" authorId="0" shapeId="0" xr:uid="{783A6A08-883D-4E84-B2C1-3E8E3C4F616D}">
      <text>
        <r>
          <rPr>
            <b/>
            <sz val="9"/>
            <color indexed="81"/>
            <rFont val="Tahoma"/>
            <family val="2"/>
          </rPr>
          <t>Author:</t>
        </r>
        <r>
          <rPr>
            <sz val="9"/>
            <color indexed="81"/>
            <rFont val="Tahoma"/>
            <family val="2"/>
          </rPr>
          <t xml:space="preserve">
Mandatory field, enter Postcode of the Complainants residential or business address.</t>
        </r>
      </text>
    </comment>
    <comment ref="Y80" authorId="0" shapeId="0" xr:uid="{B8A741F6-32B3-42F3-9CD9-46D78A13522F}">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1" authorId="0" shapeId="0" xr:uid="{08A8FF44-B803-4C27-BBC2-8C889BD6CAF9}">
      <text>
        <r>
          <rPr>
            <b/>
            <sz val="9"/>
            <color indexed="81"/>
            <rFont val="Tahoma"/>
            <family val="2"/>
          </rPr>
          <t>Author:</t>
        </r>
        <r>
          <rPr>
            <sz val="9"/>
            <color indexed="81"/>
            <rFont val="Tahoma"/>
            <family val="2"/>
          </rPr>
          <t xml:space="preserve">
Must be unique and can be alphanumeric.</t>
        </r>
      </text>
    </comment>
    <comment ref="B81" authorId="0" shapeId="0" xr:uid="{9EA3CE63-285B-4DB1-887F-0E62C15E70FD}">
      <text>
        <r>
          <rPr>
            <b/>
            <sz val="9"/>
            <color indexed="81"/>
            <rFont val="Tahoma"/>
            <family val="2"/>
          </rPr>
          <t>Author:</t>
        </r>
        <r>
          <rPr>
            <sz val="9"/>
            <color indexed="81"/>
            <rFont val="Tahoma"/>
            <family val="2"/>
          </rPr>
          <t xml:space="preserve">
Free form field. Enter complainants name/ client code as required. </t>
        </r>
      </text>
    </comment>
    <comment ref="E81" authorId="0" shapeId="0" xr:uid="{B763861F-EC25-4A49-B910-97EBE8C9700D}">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1" authorId="0" shapeId="0" xr:uid="{D321ED53-40CB-49FC-A90D-4864EE05E2D4}">
      <text>
        <r>
          <rPr>
            <b/>
            <sz val="9"/>
            <color indexed="81"/>
            <rFont val="Tahoma"/>
            <family val="2"/>
          </rPr>
          <t>Author:</t>
        </r>
        <r>
          <rPr>
            <sz val="9"/>
            <color indexed="81"/>
            <rFont val="Tahoma"/>
            <family val="2"/>
          </rPr>
          <t xml:space="preserve">
Free form field, not sent to ASIC.</t>
        </r>
      </text>
    </comment>
    <comment ref="G81" authorId="0" shapeId="0" xr:uid="{C944611C-850C-4AA1-91EF-907585B598C3}">
      <text>
        <r>
          <rPr>
            <b/>
            <sz val="9"/>
            <color indexed="81"/>
            <rFont val="Tahoma"/>
            <family val="2"/>
          </rPr>
          <t>Author:</t>
        </r>
        <r>
          <rPr>
            <sz val="9"/>
            <color indexed="81"/>
            <rFont val="Tahoma"/>
            <family val="2"/>
          </rPr>
          <t xml:space="preserve">
Free form field, not sent to ASIC.</t>
        </r>
      </text>
    </comment>
    <comment ref="H81" authorId="0" shapeId="0" xr:uid="{D4D440FE-04B4-4CE4-B7AE-B3226FBDE8BE}">
      <text>
        <r>
          <rPr>
            <b/>
            <sz val="9"/>
            <color indexed="81"/>
            <rFont val="Tahoma"/>
            <family val="2"/>
          </rPr>
          <t>Author:</t>
        </r>
        <r>
          <rPr>
            <sz val="9"/>
            <color indexed="81"/>
            <rFont val="Tahoma"/>
            <family val="2"/>
          </rPr>
          <t xml:space="preserve">
Free form field, not sent  to ASIC.</t>
        </r>
      </text>
    </comment>
    <comment ref="M81" authorId="0" shapeId="0" xr:uid="{106E1AC7-BF01-45A4-9F0A-E1502116BE57}">
      <text>
        <r>
          <rPr>
            <b/>
            <sz val="9"/>
            <color indexed="81"/>
            <rFont val="Tahoma"/>
            <family val="2"/>
          </rPr>
          <t>Author:</t>
        </r>
        <r>
          <rPr>
            <sz val="9"/>
            <color indexed="81"/>
            <rFont val="Tahoma"/>
            <family val="2"/>
          </rPr>
          <t xml:space="preserve">
Mandatory field, enter Postcode of the Complainants residential or business address.</t>
        </r>
      </text>
    </comment>
    <comment ref="Y81" authorId="0" shapeId="0" xr:uid="{C8E242B6-7F6F-4E54-BD0F-596F4A51FF93}">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2" authorId="0" shapeId="0" xr:uid="{9258FD96-25F2-4592-9C0C-2B0C58B68B23}">
      <text>
        <r>
          <rPr>
            <b/>
            <sz val="9"/>
            <color indexed="81"/>
            <rFont val="Tahoma"/>
            <family val="2"/>
          </rPr>
          <t>Author:</t>
        </r>
        <r>
          <rPr>
            <sz val="9"/>
            <color indexed="81"/>
            <rFont val="Tahoma"/>
            <family val="2"/>
          </rPr>
          <t xml:space="preserve">
Must be unique and can be alphanumeric.</t>
        </r>
      </text>
    </comment>
    <comment ref="B82" authorId="0" shapeId="0" xr:uid="{8D1B74C4-3D63-4816-B980-2B76861087CD}">
      <text>
        <r>
          <rPr>
            <b/>
            <sz val="9"/>
            <color indexed="81"/>
            <rFont val="Tahoma"/>
            <family val="2"/>
          </rPr>
          <t>Author:</t>
        </r>
        <r>
          <rPr>
            <sz val="9"/>
            <color indexed="81"/>
            <rFont val="Tahoma"/>
            <family val="2"/>
          </rPr>
          <t xml:space="preserve">
Free form field. Enter complainants name/ client code as required. </t>
        </r>
      </text>
    </comment>
    <comment ref="E82" authorId="0" shapeId="0" xr:uid="{455AAEA5-F747-477F-B7D8-CE647C162E9F}">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2" authorId="0" shapeId="0" xr:uid="{37B66712-A9C0-4AC2-9A05-4DD78557C7FA}">
      <text>
        <r>
          <rPr>
            <b/>
            <sz val="9"/>
            <color indexed="81"/>
            <rFont val="Tahoma"/>
            <family val="2"/>
          </rPr>
          <t>Author:</t>
        </r>
        <r>
          <rPr>
            <sz val="9"/>
            <color indexed="81"/>
            <rFont val="Tahoma"/>
            <family val="2"/>
          </rPr>
          <t xml:space="preserve">
Free form field, not sent to ASIC.</t>
        </r>
      </text>
    </comment>
    <comment ref="G82" authorId="0" shapeId="0" xr:uid="{90C6D6EF-858A-4B32-B852-BC7419772D6B}">
      <text>
        <r>
          <rPr>
            <b/>
            <sz val="9"/>
            <color indexed="81"/>
            <rFont val="Tahoma"/>
            <family val="2"/>
          </rPr>
          <t>Author:</t>
        </r>
        <r>
          <rPr>
            <sz val="9"/>
            <color indexed="81"/>
            <rFont val="Tahoma"/>
            <family val="2"/>
          </rPr>
          <t xml:space="preserve">
Free form field, not sent to ASIC.</t>
        </r>
      </text>
    </comment>
    <comment ref="H82" authorId="0" shapeId="0" xr:uid="{5C14EC79-50B5-4A03-91A6-63F376AA348C}">
      <text>
        <r>
          <rPr>
            <b/>
            <sz val="9"/>
            <color indexed="81"/>
            <rFont val="Tahoma"/>
            <family val="2"/>
          </rPr>
          <t>Author:</t>
        </r>
        <r>
          <rPr>
            <sz val="9"/>
            <color indexed="81"/>
            <rFont val="Tahoma"/>
            <family val="2"/>
          </rPr>
          <t xml:space="preserve">
Free form field, not sent  to ASIC.</t>
        </r>
      </text>
    </comment>
    <comment ref="M82" authorId="0" shapeId="0" xr:uid="{0E844B91-DAA5-4332-B2E4-18739DA7A2B8}">
      <text>
        <r>
          <rPr>
            <b/>
            <sz val="9"/>
            <color indexed="81"/>
            <rFont val="Tahoma"/>
            <family val="2"/>
          </rPr>
          <t>Author:</t>
        </r>
        <r>
          <rPr>
            <sz val="9"/>
            <color indexed="81"/>
            <rFont val="Tahoma"/>
            <family val="2"/>
          </rPr>
          <t xml:space="preserve">
Mandatory field, enter Postcode of the Complainants residential or business address.</t>
        </r>
      </text>
    </comment>
    <comment ref="Y82" authorId="0" shapeId="0" xr:uid="{194C8C68-D1B2-4099-9E3A-A32DFD80423E}">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3" authorId="0" shapeId="0" xr:uid="{FBFCD076-D9EC-4D85-BBB5-C969E56271ED}">
      <text>
        <r>
          <rPr>
            <b/>
            <sz val="9"/>
            <color indexed="81"/>
            <rFont val="Tahoma"/>
            <family val="2"/>
          </rPr>
          <t>Author:</t>
        </r>
        <r>
          <rPr>
            <sz val="9"/>
            <color indexed="81"/>
            <rFont val="Tahoma"/>
            <family val="2"/>
          </rPr>
          <t xml:space="preserve">
Must be unique and can be alphanumeric.</t>
        </r>
      </text>
    </comment>
    <comment ref="B83" authorId="0" shapeId="0" xr:uid="{9950004E-3D12-4410-AF50-9A75F2E26982}">
      <text>
        <r>
          <rPr>
            <b/>
            <sz val="9"/>
            <color indexed="81"/>
            <rFont val="Tahoma"/>
            <family val="2"/>
          </rPr>
          <t>Author:</t>
        </r>
        <r>
          <rPr>
            <sz val="9"/>
            <color indexed="81"/>
            <rFont val="Tahoma"/>
            <family val="2"/>
          </rPr>
          <t xml:space="preserve">
Free form field. Enter complainants name/ client code as required. </t>
        </r>
      </text>
    </comment>
    <comment ref="E83" authorId="0" shapeId="0" xr:uid="{14547B01-0311-4268-827B-B5D7B969D46A}">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3" authorId="0" shapeId="0" xr:uid="{45E326F1-0A6D-4FEC-998D-081F6E9A23F1}">
      <text>
        <r>
          <rPr>
            <b/>
            <sz val="9"/>
            <color indexed="81"/>
            <rFont val="Tahoma"/>
            <family val="2"/>
          </rPr>
          <t>Author:</t>
        </r>
        <r>
          <rPr>
            <sz val="9"/>
            <color indexed="81"/>
            <rFont val="Tahoma"/>
            <family val="2"/>
          </rPr>
          <t xml:space="preserve">
Free form field, not sent to ASIC.</t>
        </r>
      </text>
    </comment>
    <comment ref="G83" authorId="0" shapeId="0" xr:uid="{C6ADEE38-D810-4D7E-9BD2-D649C4E07CAF}">
      <text>
        <r>
          <rPr>
            <b/>
            <sz val="9"/>
            <color indexed="81"/>
            <rFont val="Tahoma"/>
            <family val="2"/>
          </rPr>
          <t>Author:</t>
        </r>
        <r>
          <rPr>
            <sz val="9"/>
            <color indexed="81"/>
            <rFont val="Tahoma"/>
            <family val="2"/>
          </rPr>
          <t xml:space="preserve">
Free form field, not sent to ASIC.</t>
        </r>
      </text>
    </comment>
    <comment ref="H83" authorId="0" shapeId="0" xr:uid="{7B1B798A-4884-41EC-9C5F-F9C433C24DBC}">
      <text>
        <r>
          <rPr>
            <b/>
            <sz val="9"/>
            <color indexed="81"/>
            <rFont val="Tahoma"/>
            <family val="2"/>
          </rPr>
          <t>Author:</t>
        </r>
        <r>
          <rPr>
            <sz val="9"/>
            <color indexed="81"/>
            <rFont val="Tahoma"/>
            <family val="2"/>
          </rPr>
          <t xml:space="preserve">
Free form field, not sent  to ASIC.</t>
        </r>
      </text>
    </comment>
    <comment ref="M83" authorId="0" shapeId="0" xr:uid="{7D4A7441-3EDA-4E48-8FEA-2C6369BD98BA}">
      <text>
        <r>
          <rPr>
            <b/>
            <sz val="9"/>
            <color indexed="81"/>
            <rFont val="Tahoma"/>
            <family val="2"/>
          </rPr>
          <t>Author:</t>
        </r>
        <r>
          <rPr>
            <sz val="9"/>
            <color indexed="81"/>
            <rFont val="Tahoma"/>
            <family val="2"/>
          </rPr>
          <t xml:space="preserve">
Mandatory field, enter Postcode of the Complainants residential or business address.</t>
        </r>
      </text>
    </comment>
    <comment ref="Y83" authorId="0" shapeId="0" xr:uid="{EB1E81B6-5AB0-4F22-8919-D5C72E855B9D}">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4" authorId="0" shapeId="0" xr:uid="{E84E03CC-269D-43BE-AD06-F003284B4085}">
      <text>
        <r>
          <rPr>
            <b/>
            <sz val="9"/>
            <color indexed="81"/>
            <rFont val="Tahoma"/>
            <family val="2"/>
          </rPr>
          <t>Author:</t>
        </r>
        <r>
          <rPr>
            <sz val="9"/>
            <color indexed="81"/>
            <rFont val="Tahoma"/>
            <family val="2"/>
          </rPr>
          <t xml:space="preserve">
Must be unique and can be alphanumeric.</t>
        </r>
      </text>
    </comment>
    <comment ref="B84" authorId="0" shapeId="0" xr:uid="{26B66632-8A1F-4E2A-B658-0C8AFC366C8A}">
      <text>
        <r>
          <rPr>
            <b/>
            <sz val="9"/>
            <color indexed="81"/>
            <rFont val="Tahoma"/>
            <family val="2"/>
          </rPr>
          <t>Author:</t>
        </r>
        <r>
          <rPr>
            <sz val="9"/>
            <color indexed="81"/>
            <rFont val="Tahoma"/>
            <family val="2"/>
          </rPr>
          <t xml:space="preserve">
Free form field. Enter complainants name/ client code as required. </t>
        </r>
      </text>
    </comment>
    <comment ref="E84" authorId="0" shapeId="0" xr:uid="{725E855E-3CA2-444F-9A50-9E4225EE03CD}">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4" authorId="0" shapeId="0" xr:uid="{EF360783-7150-4298-AD33-473285B26D09}">
      <text>
        <r>
          <rPr>
            <b/>
            <sz val="9"/>
            <color indexed="81"/>
            <rFont val="Tahoma"/>
            <family val="2"/>
          </rPr>
          <t>Author:</t>
        </r>
        <r>
          <rPr>
            <sz val="9"/>
            <color indexed="81"/>
            <rFont val="Tahoma"/>
            <family val="2"/>
          </rPr>
          <t xml:space="preserve">
Free form field, not sent to ASIC.</t>
        </r>
      </text>
    </comment>
    <comment ref="G84" authorId="0" shapeId="0" xr:uid="{E73ECD22-D993-49EC-8ECA-A945D5326DAF}">
      <text>
        <r>
          <rPr>
            <b/>
            <sz val="9"/>
            <color indexed="81"/>
            <rFont val="Tahoma"/>
            <family val="2"/>
          </rPr>
          <t>Author:</t>
        </r>
        <r>
          <rPr>
            <sz val="9"/>
            <color indexed="81"/>
            <rFont val="Tahoma"/>
            <family val="2"/>
          </rPr>
          <t xml:space="preserve">
Free form field, not sent to ASIC.</t>
        </r>
      </text>
    </comment>
    <comment ref="H84" authorId="0" shapeId="0" xr:uid="{F4BDC2F3-B75E-480A-AF8C-A252454981FB}">
      <text>
        <r>
          <rPr>
            <b/>
            <sz val="9"/>
            <color indexed="81"/>
            <rFont val="Tahoma"/>
            <family val="2"/>
          </rPr>
          <t>Author:</t>
        </r>
        <r>
          <rPr>
            <sz val="9"/>
            <color indexed="81"/>
            <rFont val="Tahoma"/>
            <family val="2"/>
          </rPr>
          <t xml:space="preserve">
Free form field, not sent  to ASIC.</t>
        </r>
      </text>
    </comment>
    <comment ref="M84" authorId="0" shapeId="0" xr:uid="{C41BA8FA-2133-4A45-8876-5D74C4698C24}">
      <text>
        <r>
          <rPr>
            <b/>
            <sz val="9"/>
            <color indexed="81"/>
            <rFont val="Tahoma"/>
            <family val="2"/>
          </rPr>
          <t>Author:</t>
        </r>
        <r>
          <rPr>
            <sz val="9"/>
            <color indexed="81"/>
            <rFont val="Tahoma"/>
            <family val="2"/>
          </rPr>
          <t xml:space="preserve">
Mandatory field, enter Postcode of the Complainants residential or business address.</t>
        </r>
      </text>
    </comment>
    <comment ref="Y84" authorId="0" shapeId="0" xr:uid="{8FE724E6-5193-4201-B3CB-3E7A1691E56F}">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5" authorId="0" shapeId="0" xr:uid="{286C6290-9EDB-450B-9B39-969D01B9AEC9}">
      <text>
        <r>
          <rPr>
            <b/>
            <sz val="9"/>
            <color indexed="81"/>
            <rFont val="Tahoma"/>
            <family val="2"/>
          </rPr>
          <t>Author:</t>
        </r>
        <r>
          <rPr>
            <sz val="9"/>
            <color indexed="81"/>
            <rFont val="Tahoma"/>
            <family val="2"/>
          </rPr>
          <t xml:space="preserve">
Must be unique and can be alphanumeric.</t>
        </r>
      </text>
    </comment>
    <comment ref="B85" authorId="0" shapeId="0" xr:uid="{EDA5542C-2483-4A8C-9D7F-F3C2375EB22F}">
      <text>
        <r>
          <rPr>
            <b/>
            <sz val="9"/>
            <color indexed="81"/>
            <rFont val="Tahoma"/>
            <family val="2"/>
          </rPr>
          <t>Author:</t>
        </r>
        <r>
          <rPr>
            <sz val="9"/>
            <color indexed="81"/>
            <rFont val="Tahoma"/>
            <family val="2"/>
          </rPr>
          <t xml:space="preserve">
Free form field. Enter complainants name/ client code as required. </t>
        </r>
      </text>
    </comment>
    <comment ref="E85" authorId="0" shapeId="0" xr:uid="{A56C24BB-146F-47C1-B97B-7E215BC507CF}">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5" authorId="0" shapeId="0" xr:uid="{E511371B-8D13-4A65-998D-05C980020A31}">
      <text>
        <r>
          <rPr>
            <b/>
            <sz val="9"/>
            <color indexed="81"/>
            <rFont val="Tahoma"/>
            <family val="2"/>
          </rPr>
          <t>Author:</t>
        </r>
        <r>
          <rPr>
            <sz val="9"/>
            <color indexed="81"/>
            <rFont val="Tahoma"/>
            <family val="2"/>
          </rPr>
          <t xml:space="preserve">
Free form field, not sent to ASIC.</t>
        </r>
      </text>
    </comment>
    <comment ref="G85" authorId="0" shapeId="0" xr:uid="{719D9F97-305C-45CB-9FDA-9193B17C7DDE}">
      <text>
        <r>
          <rPr>
            <b/>
            <sz val="9"/>
            <color indexed="81"/>
            <rFont val="Tahoma"/>
            <family val="2"/>
          </rPr>
          <t>Author:</t>
        </r>
        <r>
          <rPr>
            <sz val="9"/>
            <color indexed="81"/>
            <rFont val="Tahoma"/>
            <family val="2"/>
          </rPr>
          <t xml:space="preserve">
Free form field, not sent to ASIC.</t>
        </r>
      </text>
    </comment>
    <comment ref="H85" authorId="0" shapeId="0" xr:uid="{CE4D1DD3-3D72-4051-9B9F-821535EF29E7}">
      <text>
        <r>
          <rPr>
            <b/>
            <sz val="9"/>
            <color indexed="81"/>
            <rFont val="Tahoma"/>
            <family val="2"/>
          </rPr>
          <t>Author:</t>
        </r>
        <r>
          <rPr>
            <sz val="9"/>
            <color indexed="81"/>
            <rFont val="Tahoma"/>
            <family val="2"/>
          </rPr>
          <t xml:space="preserve">
Free form field, not sent  to ASIC.</t>
        </r>
      </text>
    </comment>
    <comment ref="M85" authorId="0" shapeId="0" xr:uid="{3B20CC52-691A-4F2E-877B-14AB6FDD07F4}">
      <text>
        <r>
          <rPr>
            <b/>
            <sz val="9"/>
            <color indexed="81"/>
            <rFont val="Tahoma"/>
            <family val="2"/>
          </rPr>
          <t>Author:</t>
        </r>
        <r>
          <rPr>
            <sz val="9"/>
            <color indexed="81"/>
            <rFont val="Tahoma"/>
            <family val="2"/>
          </rPr>
          <t xml:space="preserve">
Mandatory field, enter Postcode of the Complainants residential or business address.</t>
        </r>
      </text>
    </comment>
    <comment ref="Y85" authorId="0" shapeId="0" xr:uid="{C65A2F59-7938-4402-95A4-710136582727}">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6" authorId="0" shapeId="0" xr:uid="{77470C70-9210-4431-AA68-FED6F800DF73}">
      <text>
        <r>
          <rPr>
            <b/>
            <sz val="9"/>
            <color indexed="81"/>
            <rFont val="Tahoma"/>
            <family val="2"/>
          </rPr>
          <t>Author:</t>
        </r>
        <r>
          <rPr>
            <sz val="9"/>
            <color indexed="81"/>
            <rFont val="Tahoma"/>
            <family val="2"/>
          </rPr>
          <t xml:space="preserve">
Must be unique and can be alphanumeric.</t>
        </r>
      </text>
    </comment>
    <comment ref="B86" authorId="0" shapeId="0" xr:uid="{4BD64552-FED6-44EF-9ADE-C64F18198170}">
      <text>
        <r>
          <rPr>
            <b/>
            <sz val="9"/>
            <color indexed="81"/>
            <rFont val="Tahoma"/>
            <family val="2"/>
          </rPr>
          <t>Author:</t>
        </r>
        <r>
          <rPr>
            <sz val="9"/>
            <color indexed="81"/>
            <rFont val="Tahoma"/>
            <family val="2"/>
          </rPr>
          <t xml:space="preserve">
Free form field. Enter complainants name/ client code as required. </t>
        </r>
      </text>
    </comment>
    <comment ref="E86" authorId="0" shapeId="0" xr:uid="{681772DA-B6D1-4558-8582-44F9AFA0D976}">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6" authorId="0" shapeId="0" xr:uid="{A22B0210-552B-4E54-8B02-37E281EF9D4C}">
      <text>
        <r>
          <rPr>
            <b/>
            <sz val="9"/>
            <color indexed="81"/>
            <rFont val="Tahoma"/>
            <family val="2"/>
          </rPr>
          <t>Author:</t>
        </r>
        <r>
          <rPr>
            <sz val="9"/>
            <color indexed="81"/>
            <rFont val="Tahoma"/>
            <family val="2"/>
          </rPr>
          <t xml:space="preserve">
Free form field, not sent to ASIC.</t>
        </r>
      </text>
    </comment>
    <comment ref="G86" authorId="0" shapeId="0" xr:uid="{D5F948F5-5BB0-42CC-B675-84C46B1EFA08}">
      <text>
        <r>
          <rPr>
            <b/>
            <sz val="9"/>
            <color indexed="81"/>
            <rFont val="Tahoma"/>
            <family val="2"/>
          </rPr>
          <t>Author:</t>
        </r>
        <r>
          <rPr>
            <sz val="9"/>
            <color indexed="81"/>
            <rFont val="Tahoma"/>
            <family val="2"/>
          </rPr>
          <t xml:space="preserve">
Free form field, not sent to ASIC.</t>
        </r>
      </text>
    </comment>
    <comment ref="H86" authorId="0" shapeId="0" xr:uid="{8D14833E-C525-4D19-8634-968AF1A2F4F2}">
      <text>
        <r>
          <rPr>
            <b/>
            <sz val="9"/>
            <color indexed="81"/>
            <rFont val="Tahoma"/>
            <family val="2"/>
          </rPr>
          <t>Author:</t>
        </r>
        <r>
          <rPr>
            <sz val="9"/>
            <color indexed="81"/>
            <rFont val="Tahoma"/>
            <family val="2"/>
          </rPr>
          <t xml:space="preserve">
Free form field, not sent  to ASIC.</t>
        </r>
      </text>
    </comment>
    <comment ref="M86" authorId="0" shapeId="0" xr:uid="{3BAF3135-2FE1-46F5-B226-6DB2271F6F79}">
      <text>
        <r>
          <rPr>
            <b/>
            <sz val="9"/>
            <color indexed="81"/>
            <rFont val="Tahoma"/>
            <family val="2"/>
          </rPr>
          <t>Author:</t>
        </r>
        <r>
          <rPr>
            <sz val="9"/>
            <color indexed="81"/>
            <rFont val="Tahoma"/>
            <family val="2"/>
          </rPr>
          <t xml:space="preserve">
Mandatory field, enter Postcode of the Complainants residential or business address.</t>
        </r>
      </text>
    </comment>
    <comment ref="Y86" authorId="0" shapeId="0" xr:uid="{3CF03F1E-1B30-47A0-95E6-BFA42D36642E}">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7" authorId="0" shapeId="0" xr:uid="{69060D03-E260-4AD7-A67C-0BEB4C358EF3}">
      <text>
        <r>
          <rPr>
            <b/>
            <sz val="9"/>
            <color indexed="81"/>
            <rFont val="Tahoma"/>
            <family val="2"/>
          </rPr>
          <t>Author:</t>
        </r>
        <r>
          <rPr>
            <sz val="9"/>
            <color indexed="81"/>
            <rFont val="Tahoma"/>
            <family val="2"/>
          </rPr>
          <t xml:space="preserve">
Must be unique and can be alphanumeric.</t>
        </r>
      </text>
    </comment>
    <comment ref="B87" authorId="0" shapeId="0" xr:uid="{6C99110D-3AF7-4E3A-8935-9ADA35B2C703}">
      <text>
        <r>
          <rPr>
            <b/>
            <sz val="9"/>
            <color indexed="81"/>
            <rFont val="Tahoma"/>
            <family val="2"/>
          </rPr>
          <t>Author:</t>
        </r>
        <r>
          <rPr>
            <sz val="9"/>
            <color indexed="81"/>
            <rFont val="Tahoma"/>
            <family val="2"/>
          </rPr>
          <t xml:space="preserve">
Free form field. Enter complainants name/ client code as required. </t>
        </r>
      </text>
    </comment>
    <comment ref="E87" authorId="0" shapeId="0" xr:uid="{460BC8D4-C679-4CCA-95E2-C91F52D4205E}">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7" authorId="0" shapeId="0" xr:uid="{70B64243-28C7-4C2B-8584-05C058901175}">
      <text>
        <r>
          <rPr>
            <b/>
            <sz val="9"/>
            <color indexed="81"/>
            <rFont val="Tahoma"/>
            <family val="2"/>
          </rPr>
          <t>Author:</t>
        </r>
        <r>
          <rPr>
            <sz val="9"/>
            <color indexed="81"/>
            <rFont val="Tahoma"/>
            <family val="2"/>
          </rPr>
          <t xml:space="preserve">
Free form field, not sent to ASIC.</t>
        </r>
      </text>
    </comment>
    <comment ref="G87" authorId="0" shapeId="0" xr:uid="{55ACFE2D-9B5A-4BB0-9C62-93E1FE6E3B0D}">
      <text>
        <r>
          <rPr>
            <b/>
            <sz val="9"/>
            <color indexed="81"/>
            <rFont val="Tahoma"/>
            <family val="2"/>
          </rPr>
          <t>Author:</t>
        </r>
        <r>
          <rPr>
            <sz val="9"/>
            <color indexed="81"/>
            <rFont val="Tahoma"/>
            <family val="2"/>
          </rPr>
          <t xml:space="preserve">
Free form field, not sent to ASIC.</t>
        </r>
      </text>
    </comment>
    <comment ref="H87" authorId="0" shapeId="0" xr:uid="{66BF714A-B7BA-49AB-8109-8D3FA1D70987}">
      <text>
        <r>
          <rPr>
            <b/>
            <sz val="9"/>
            <color indexed="81"/>
            <rFont val="Tahoma"/>
            <family val="2"/>
          </rPr>
          <t>Author:</t>
        </r>
        <r>
          <rPr>
            <sz val="9"/>
            <color indexed="81"/>
            <rFont val="Tahoma"/>
            <family val="2"/>
          </rPr>
          <t xml:space="preserve">
Free form field, not sent  to ASIC.</t>
        </r>
      </text>
    </comment>
    <comment ref="M87" authorId="0" shapeId="0" xr:uid="{C5ED1A1C-DFC8-4288-9A52-40AEDB921B0B}">
      <text>
        <r>
          <rPr>
            <b/>
            <sz val="9"/>
            <color indexed="81"/>
            <rFont val="Tahoma"/>
            <family val="2"/>
          </rPr>
          <t>Author:</t>
        </r>
        <r>
          <rPr>
            <sz val="9"/>
            <color indexed="81"/>
            <rFont val="Tahoma"/>
            <family val="2"/>
          </rPr>
          <t xml:space="preserve">
Mandatory field, enter Postcode of the Complainants residential or business address.</t>
        </r>
      </text>
    </comment>
    <comment ref="Y87" authorId="0" shapeId="0" xr:uid="{3F1013B1-9141-4775-AB09-0B56A0CF85B1}">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8" authorId="0" shapeId="0" xr:uid="{3F959281-3566-4E87-A151-FE5132896810}">
      <text>
        <r>
          <rPr>
            <b/>
            <sz val="9"/>
            <color indexed="81"/>
            <rFont val="Tahoma"/>
            <family val="2"/>
          </rPr>
          <t>Author:</t>
        </r>
        <r>
          <rPr>
            <sz val="9"/>
            <color indexed="81"/>
            <rFont val="Tahoma"/>
            <family val="2"/>
          </rPr>
          <t xml:space="preserve">
Must be unique and can be alphanumeric.</t>
        </r>
      </text>
    </comment>
    <comment ref="B88" authorId="0" shapeId="0" xr:uid="{05BD0B49-A7B7-4D18-9E4B-F802CBBE3CA4}">
      <text>
        <r>
          <rPr>
            <b/>
            <sz val="9"/>
            <color indexed="81"/>
            <rFont val="Tahoma"/>
            <family val="2"/>
          </rPr>
          <t>Author:</t>
        </r>
        <r>
          <rPr>
            <sz val="9"/>
            <color indexed="81"/>
            <rFont val="Tahoma"/>
            <family val="2"/>
          </rPr>
          <t xml:space="preserve">
Free form field. Enter complainants name/ client code as required. </t>
        </r>
      </text>
    </comment>
    <comment ref="E88" authorId="0" shapeId="0" xr:uid="{86DA3702-C0E8-48F5-BF7B-C5E232E2C4B5}">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8" authorId="0" shapeId="0" xr:uid="{3797AB66-FB3A-41FB-8C88-194052A3F35D}">
      <text>
        <r>
          <rPr>
            <b/>
            <sz val="9"/>
            <color indexed="81"/>
            <rFont val="Tahoma"/>
            <family val="2"/>
          </rPr>
          <t>Author:</t>
        </r>
        <r>
          <rPr>
            <sz val="9"/>
            <color indexed="81"/>
            <rFont val="Tahoma"/>
            <family val="2"/>
          </rPr>
          <t xml:space="preserve">
Free form field, not sent to ASIC.</t>
        </r>
      </text>
    </comment>
    <comment ref="G88" authorId="0" shapeId="0" xr:uid="{CB5550B0-A01D-4C7A-8FA3-715E24E0FE87}">
      <text>
        <r>
          <rPr>
            <b/>
            <sz val="9"/>
            <color indexed="81"/>
            <rFont val="Tahoma"/>
            <family val="2"/>
          </rPr>
          <t>Author:</t>
        </r>
        <r>
          <rPr>
            <sz val="9"/>
            <color indexed="81"/>
            <rFont val="Tahoma"/>
            <family val="2"/>
          </rPr>
          <t xml:space="preserve">
Free form field, not sent to ASIC.</t>
        </r>
      </text>
    </comment>
    <comment ref="H88" authorId="0" shapeId="0" xr:uid="{028CD9B1-44EB-4D2E-89A8-E8464DBFAC4C}">
      <text>
        <r>
          <rPr>
            <b/>
            <sz val="9"/>
            <color indexed="81"/>
            <rFont val="Tahoma"/>
            <family val="2"/>
          </rPr>
          <t>Author:</t>
        </r>
        <r>
          <rPr>
            <sz val="9"/>
            <color indexed="81"/>
            <rFont val="Tahoma"/>
            <family val="2"/>
          </rPr>
          <t xml:space="preserve">
Free form field, not sent  to ASIC.</t>
        </r>
      </text>
    </comment>
    <comment ref="M88" authorId="0" shapeId="0" xr:uid="{FBBEFEF5-2D7E-42A3-A0C9-FCE46AAA9087}">
      <text>
        <r>
          <rPr>
            <b/>
            <sz val="9"/>
            <color indexed="81"/>
            <rFont val="Tahoma"/>
            <family val="2"/>
          </rPr>
          <t>Author:</t>
        </r>
        <r>
          <rPr>
            <sz val="9"/>
            <color indexed="81"/>
            <rFont val="Tahoma"/>
            <family val="2"/>
          </rPr>
          <t xml:space="preserve">
Mandatory field, enter Postcode of the Complainants residential or business address.</t>
        </r>
      </text>
    </comment>
    <comment ref="Y88" authorId="0" shapeId="0" xr:uid="{2B9434E2-E8E9-4E3E-8A45-FE6DD4BBCDC0}">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89" authorId="0" shapeId="0" xr:uid="{B1F8D995-564A-45DF-B0E9-BE594E3929CD}">
      <text>
        <r>
          <rPr>
            <b/>
            <sz val="9"/>
            <color indexed="81"/>
            <rFont val="Tahoma"/>
            <family val="2"/>
          </rPr>
          <t>Author:</t>
        </r>
        <r>
          <rPr>
            <sz val="9"/>
            <color indexed="81"/>
            <rFont val="Tahoma"/>
            <family val="2"/>
          </rPr>
          <t xml:space="preserve">
Must be unique and can be alphanumeric.</t>
        </r>
      </text>
    </comment>
    <comment ref="B89" authorId="0" shapeId="0" xr:uid="{9870B1F6-B728-4572-B861-E2D1DEF9B404}">
      <text>
        <r>
          <rPr>
            <b/>
            <sz val="9"/>
            <color indexed="81"/>
            <rFont val="Tahoma"/>
            <family val="2"/>
          </rPr>
          <t>Author:</t>
        </r>
        <r>
          <rPr>
            <sz val="9"/>
            <color indexed="81"/>
            <rFont val="Tahoma"/>
            <family val="2"/>
          </rPr>
          <t xml:space="preserve">
Free form field. Enter complainants name/ client code as required. </t>
        </r>
      </text>
    </comment>
    <comment ref="E89" authorId="0" shapeId="0" xr:uid="{B08B990E-905D-4210-9130-7313F1068B64}">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89" authorId="0" shapeId="0" xr:uid="{24644A87-F3E0-4A7D-81FA-133CD5A35191}">
      <text>
        <r>
          <rPr>
            <b/>
            <sz val="9"/>
            <color indexed="81"/>
            <rFont val="Tahoma"/>
            <family val="2"/>
          </rPr>
          <t>Author:</t>
        </r>
        <r>
          <rPr>
            <sz val="9"/>
            <color indexed="81"/>
            <rFont val="Tahoma"/>
            <family val="2"/>
          </rPr>
          <t xml:space="preserve">
Free form field, not sent to ASIC.</t>
        </r>
      </text>
    </comment>
    <comment ref="G89" authorId="0" shapeId="0" xr:uid="{EBE43A03-ABDF-4D0D-B540-F9791D062EFD}">
      <text>
        <r>
          <rPr>
            <b/>
            <sz val="9"/>
            <color indexed="81"/>
            <rFont val="Tahoma"/>
            <family val="2"/>
          </rPr>
          <t>Author:</t>
        </r>
        <r>
          <rPr>
            <sz val="9"/>
            <color indexed="81"/>
            <rFont val="Tahoma"/>
            <family val="2"/>
          </rPr>
          <t xml:space="preserve">
Free form field, not sent to ASIC.</t>
        </r>
      </text>
    </comment>
    <comment ref="H89" authorId="0" shapeId="0" xr:uid="{517812D6-4E40-4C9D-9987-96AA3641EEA0}">
      <text>
        <r>
          <rPr>
            <b/>
            <sz val="9"/>
            <color indexed="81"/>
            <rFont val="Tahoma"/>
            <family val="2"/>
          </rPr>
          <t>Author:</t>
        </r>
        <r>
          <rPr>
            <sz val="9"/>
            <color indexed="81"/>
            <rFont val="Tahoma"/>
            <family val="2"/>
          </rPr>
          <t xml:space="preserve">
Free form field, not sent  to ASIC.</t>
        </r>
      </text>
    </comment>
    <comment ref="M89" authorId="0" shapeId="0" xr:uid="{483FDBEE-A03C-4F2A-9627-1AA236F2FBC3}">
      <text>
        <r>
          <rPr>
            <b/>
            <sz val="9"/>
            <color indexed="81"/>
            <rFont val="Tahoma"/>
            <family val="2"/>
          </rPr>
          <t>Author:</t>
        </r>
        <r>
          <rPr>
            <sz val="9"/>
            <color indexed="81"/>
            <rFont val="Tahoma"/>
            <family val="2"/>
          </rPr>
          <t xml:space="preserve">
Mandatory field, enter Postcode of the Complainants residential or business address.</t>
        </r>
      </text>
    </comment>
    <comment ref="Y89" authorId="0" shapeId="0" xr:uid="{427C82B4-4509-4649-809C-8B26B64A08C6}">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0" authorId="0" shapeId="0" xr:uid="{017C6602-DDE6-4B97-915A-486319D21640}">
      <text>
        <r>
          <rPr>
            <b/>
            <sz val="9"/>
            <color indexed="81"/>
            <rFont val="Tahoma"/>
            <family val="2"/>
          </rPr>
          <t>Author:</t>
        </r>
        <r>
          <rPr>
            <sz val="9"/>
            <color indexed="81"/>
            <rFont val="Tahoma"/>
            <family val="2"/>
          </rPr>
          <t xml:space="preserve">
Must be unique and can be alphanumeric.</t>
        </r>
      </text>
    </comment>
    <comment ref="B90" authorId="0" shapeId="0" xr:uid="{AB724AC0-68CA-4CB3-BB6C-CC0D80199F0F}">
      <text>
        <r>
          <rPr>
            <b/>
            <sz val="9"/>
            <color indexed="81"/>
            <rFont val="Tahoma"/>
            <family val="2"/>
          </rPr>
          <t>Author:</t>
        </r>
        <r>
          <rPr>
            <sz val="9"/>
            <color indexed="81"/>
            <rFont val="Tahoma"/>
            <family val="2"/>
          </rPr>
          <t xml:space="preserve">
Free form field. Enter complainants name/ client code as required. </t>
        </r>
      </text>
    </comment>
    <comment ref="E90" authorId="0" shapeId="0" xr:uid="{0D65BADD-EF9A-401F-848F-E91DE53B4244}">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0" authorId="0" shapeId="0" xr:uid="{47B1E2FC-5EEE-4D30-B24D-56BD92538161}">
      <text>
        <r>
          <rPr>
            <b/>
            <sz val="9"/>
            <color indexed="81"/>
            <rFont val="Tahoma"/>
            <family val="2"/>
          </rPr>
          <t>Author:</t>
        </r>
        <r>
          <rPr>
            <sz val="9"/>
            <color indexed="81"/>
            <rFont val="Tahoma"/>
            <family val="2"/>
          </rPr>
          <t xml:space="preserve">
Free form field, not sent to ASIC.</t>
        </r>
      </text>
    </comment>
    <comment ref="G90" authorId="0" shapeId="0" xr:uid="{3FEF94DF-FF83-4668-92B9-360B4D176BAA}">
      <text>
        <r>
          <rPr>
            <b/>
            <sz val="9"/>
            <color indexed="81"/>
            <rFont val="Tahoma"/>
            <family val="2"/>
          </rPr>
          <t>Author:</t>
        </r>
        <r>
          <rPr>
            <sz val="9"/>
            <color indexed="81"/>
            <rFont val="Tahoma"/>
            <family val="2"/>
          </rPr>
          <t xml:space="preserve">
Free form field, not sent to ASIC.</t>
        </r>
      </text>
    </comment>
    <comment ref="H90" authorId="0" shapeId="0" xr:uid="{F0ACB74A-E743-474E-BEF4-C2C459713C1B}">
      <text>
        <r>
          <rPr>
            <b/>
            <sz val="9"/>
            <color indexed="81"/>
            <rFont val="Tahoma"/>
            <family val="2"/>
          </rPr>
          <t>Author:</t>
        </r>
        <r>
          <rPr>
            <sz val="9"/>
            <color indexed="81"/>
            <rFont val="Tahoma"/>
            <family val="2"/>
          </rPr>
          <t xml:space="preserve">
Free form field, not sent  to ASIC.</t>
        </r>
      </text>
    </comment>
    <comment ref="M90" authorId="0" shapeId="0" xr:uid="{9CAD1E6C-F870-49EA-A3DA-9741882A6EF0}">
      <text>
        <r>
          <rPr>
            <b/>
            <sz val="9"/>
            <color indexed="81"/>
            <rFont val="Tahoma"/>
            <family val="2"/>
          </rPr>
          <t>Author:</t>
        </r>
        <r>
          <rPr>
            <sz val="9"/>
            <color indexed="81"/>
            <rFont val="Tahoma"/>
            <family val="2"/>
          </rPr>
          <t xml:space="preserve">
Mandatory field, enter Postcode of the Complainants residential or business address.</t>
        </r>
      </text>
    </comment>
    <comment ref="Y90" authorId="0" shapeId="0" xr:uid="{A5F63652-1BDC-4061-A4FB-EE015323C6CB}">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1" authorId="0" shapeId="0" xr:uid="{FC3ECDD4-E228-4BD8-9020-D1660CF3F36C}">
      <text>
        <r>
          <rPr>
            <b/>
            <sz val="9"/>
            <color indexed="81"/>
            <rFont val="Tahoma"/>
            <family val="2"/>
          </rPr>
          <t>Author:</t>
        </r>
        <r>
          <rPr>
            <sz val="9"/>
            <color indexed="81"/>
            <rFont val="Tahoma"/>
            <family val="2"/>
          </rPr>
          <t xml:space="preserve">
Must be unique and can be alphanumeric.</t>
        </r>
      </text>
    </comment>
    <comment ref="B91" authorId="0" shapeId="0" xr:uid="{6E4B2D97-1B51-475F-B533-C94EA2AB001D}">
      <text>
        <r>
          <rPr>
            <b/>
            <sz val="9"/>
            <color indexed="81"/>
            <rFont val="Tahoma"/>
            <family val="2"/>
          </rPr>
          <t>Author:</t>
        </r>
        <r>
          <rPr>
            <sz val="9"/>
            <color indexed="81"/>
            <rFont val="Tahoma"/>
            <family val="2"/>
          </rPr>
          <t xml:space="preserve">
Free form field. Enter complainants name/ client code as required. </t>
        </r>
      </text>
    </comment>
    <comment ref="E91" authorId="0" shapeId="0" xr:uid="{3E80E3D8-E66A-4518-B715-5A7DFA2C9D3A}">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1" authorId="0" shapeId="0" xr:uid="{3B15F727-0938-4A2F-A586-63D7D226D3B8}">
      <text>
        <r>
          <rPr>
            <b/>
            <sz val="9"/>
            <color indexed="81"/>
            <rFont val="Tahoma"/>
            <family val="2"/>
          </rPr>
          <t>Author:</t>
        </r>
        <r>
          <rPr>
            <sz val="9"/>
            <color indexed="81"/>
            <rFont val="Tahoma"/>
            <family val="2"/>
          </rPr>
          <t xml:space="preserve">
Free form field, not sent to ASIC.</t>
        </r>
      </text>
    </comment>
    <comment ref="G91" authorId="0" shapeId="0" xr:uid="{EBE91C8E-1254-4E6F-84C3-6F60D592F078}">
      <text>
        <r>
          <rPr>
            <b/>
            <sz val="9"/>
            <color indexed="81"/>
            <rFont val="Tahoma"/>
            <family val="2"/>
          </rPr>
          <t>Author:</t>
        </r>
        <r>
          <rPr>
            <sz val="9"/>
            <color indexed="81"/>
            <rFont val="Tahoma"/>
            <family val="2"/>
          </rPr>
          <t xml:space="preserve">
Free form field, not sent to ASIC.</t>
        </r>
      </text>
    </comment>
    <comment ref="H91" authorId="0" shapeId="0" xr:uid="{43E21EA3-1B08-4811-97B7-E3831FE48D33}">
      <text>
        <r>
          <rPr>
            <b/>
            <sz val="9"/>
            <color indexed="81"/>
            <rFont val="Tahoma"/>
            <family val="2"/>
          </rPr>
          <t>Author:</t>
        </r>
        <r>
          <rPr>
            <sz val="9"/>
            <color indexed="81"/>
            <rFont val="Tahoma"/>
            <family val="2"/>
          </rPr>
          <t xml:space="preserve">
Free form field, not sent  to ASIC.</t>
        </r>
      </text>
    </comment>
    <comment ref="M91" authorId="0" shapeId="0" xr:uid="{B6E97A1F-4962-4ECF-AC4F-0CCAF4221776}">
      <text>
        <r>
          <rPr>
            <b/>
            <sz val="9"/>
            <color indexed="81"/>
            <rFont val="Tahoma"/>
            <family val="2"/>
          </rPr>
          <t>Author:</t>
        </r>
        <r>
          <rPr>
            <sz val="9"/>
            <color indexed="81"/>
            <rFont val="Tahoma"/>
            <family val="2"/>
          </rPr>
          <t xml:space="preserve">
Mandatory field, enter Postcode of the Complainants residential or business address.</t>
        </r>
      </text>
    </comment>
    <comment ref="Y91" authorId="0" shapeId="0" xr:uid="{29110161-0C81-4C05-8AB8-AD47F93201AA}">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2" authorId="0" shapeId="0" xr:uid="{324AF523-3138-4DB0-8893-0EB48E868515}">
      <text>
        <r>
          <rPr>
            <b/>
            <sz val="9"/>
            <color indexed="81"/>
            <rFont val="Tahoma"/>
            <family val="2"/>
          </rPr>
          <t>Author:</t>
        </r>
        <r>
          <rPr>
            <sz val="9"/>
            <color indexed="81"/>
            <rFont val="Tahoma"/>
            <family val="2"/>
          </rPr>
          <t xml:space="preserve">
Must be unique and can be alphanumeric.</t>
        </r>
      </text>
    </comment>
    <comment ref="B92" authorId="0" shapeId="0" xr:uid="{1C4150B7-1959-4532-A290-8CBDE4B5D910}">
      <text>
        <r>
          <rPr>
            <b/>
            <sz val="9"/>
            <color indexed="81"/>
            <rFont val="Tahoma"/>
            <family val="2"/>
          </rPr>
          <t>Author:</t>
        </r>
        <r>
          <rPr>
            <sz val="9"/>
            <color indexed="81"/>
            <rFont val="Tahoma"/>
            <family val="2"/>
          </rPr>
          <t xml:space="preserve">
Free form field. Enter complainants name/ client code as required. </t>
        </r>
      </text>
    </comment>
    <comment ref="E92" authorId="0" shapeId="0" xr:uid="{F96797B4-1B3D-4B96-BB75-F453D7DC85D2}">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2" authorId="0" shapeId="0" xr:uid="{CE1EF2EF-E26B-43C9-BE29-0B0314D53424}">
      <text>
        <r>
          <rPr>
            <b/>
            <sz val="9"/>
            <color indexed="81"/>
            <rFont val="Tahoma"/>
            <family val="2"/>
          </rPr>
          <t>Author:</t>
        </r>
        <r>
          <rPr>
            <sz val="9"/>
            <color indexed="81"/>
            <rFont val="Tahoma"/>
            <family val="2"/>
          </rPr>
          <t xml:space="preserve">
Free form field, not sent to ASIC.</t>
        </r>
      </text>
    </comment>
    <comment ref="G92" authorId="0" shapeId="0" xr:uid="{2CD9A6C2-0EB6-4264-8F44-DDFFAA5195C7}">
      <text>
        <r>
          <rPr>
            <b/>
            <sz val="9"/>
            <color indexed="81"/>
            <rFont val="Tahoma"/>
            <family val="2"/>
          </rPr>
          <t>Author:</t>
        </r>
        <r>
          <rPr>
            <sz val="9"/>
            <color indexed="81"/>
            <rFont val="Tahoma"/>
            <family val="2"/>
          </rPr>
          <t xml:space="preserve">
Free form field, not sent to ASIC.</t>
        </r>
      </text>
    </comment>
    <comment ref="H92" authorId="0" shapeId="0" xr:uid="{A28CF109-BEB4-44ED-97D8-CF24D57AC464}">
      <text>
        <r>
          <rPr>
            <b/>
            <sz val="9"/>
            <color indexed="81"/>
            <rFont val="Tahoma"/>
            <family val="2"/>
          </rPr>
          <t>Author:</t>
        </r>
        <r>
          <rPr>
            <sz val="9"/>
            <color indexed="81"/>
            <rFont val="Tahoma"/>
            <family val="2"/>
          </rPr>
          <t xml:space="preserve">
Free form field, not sent  to ASIC.</t>
        </r>
      </text>
    </comment>
    <comment ref="M92" authorId="0" shapeId="0" xr:uid="{E3BBCE14-1264-4221-8DE0-DEABA0CBC6A2}">
      <text>
        <r>
          <rPr>
            <b/>
            <sz val="9"/>
            <color indexed="81"/>
            <rFont val="Tahoma"/>
            <family val="2"/>
          </rPr>
          <t>Author:</t>
        </r>
        <r>
          <rPr>
            <sz val="9"/>
            <color indexed="81"/>
            <rFont val="Tahoma"/>
            <family val="2"/>
          </rPr>
          <t xml:space="preserve">
Mandatory field, enter Postcode of the Complainants residential or business address.</t>
        </r>
      </text>
    </comment>
    <comment ref="Y92" authorId="0" shapeId="0" xr:uid="{8C0E5C4B-D5DD-4FCE-9067-15A22F2C29B8}">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3" authorId="0" shapeId="0" xr:uid="{5A622293-C32A-4260-8DEF-1135BE8C20EB}">
      <text>
        <r>
          <rPr>
            <b/>
            <sz val="9"/>
            <color indexed="81"/>
            <rFont val="Tahoma"/>
            <family val="2"/>
          </rPr>
          <t>Author:</t>
        </r>
        <r>
          <rPr>
            <sz val="9"/>
            <color indexed="81"/>
            <rFont val="Tahoma"/>
            <family val="2"/>
          </rPr>
          <t xml:space="preserve">
Must be unique and can be alphanumeric.</t>
        </r>
      </text>
    </comment>
    <comment ref="B93" authorId="0" shapeId="0" xr:uid="{DC84412D-8B1F-4BF1-A3D6-99FA4A961D32}">
      <text>
        <r>
          <rPr>
            <b/>
            <sz val="9"/>
            <color indexed="81"/>
            <rFont val="Tahoma"/>
            <family val="2"/>
          </rPr>
          <t>Author:</t>
        </r>
        <r>
          <rPr>
            <sz val="9"/>
            <color indexed="81"/>
            <rFont val="Tahoma"/>
            <family val="2"/>
          </rPr>
          <t xml:space="preserve">
Free form field. Enter complainants name/ client code as required. </t>
        </r>
      </text>
    </comment>
    <comment ref="E93" authorId="0" shapeId="0" xr:uid="{513AFA8E-D473-4EFE-B036-F8A220CBC0F4}">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3" authorId="0" shapeId="0" xr:uid="{68C2BF5A-32F4-4746-BBC5-FE5BB1ABDF7B}">
      <text>
        <r>
          <rPr>
            <b/>
            <sz val="9"/>
            <color indexed="81"/>
            <rFont val="Tahoma"/>
            <family val="2"/>
          </rPr>
          <t>Author:</t>
        </r>
        <r>
          <rPr>
            <sz val="9"/>
            <color indexed="81"/>
            <rFont val="Tahoma"/>
            <family val="2"/>
          </rPr>
          <t xml:space="preserve">
Free form field, not sent to ASIC.</t>
        </r>
      </text>
    </comment>
    <comment ref="G93" authorId="0" shapeId="0" xr:uid="{F36829CD-E26F-4462-8B72-00DB51B29C53}">
      <text>
        <r>
          <rPr>
            <b/>
            <sz val="9"/>
            <color indexed="81"/>
            <rFont val="Tahoma"/>
            <family val="2"/>
          </rPr>
          <t>Author:</t>
        </r>
        <r>
          <rPr>
            <sz val="9"/>
            <color indexed="81"/>
            <rFont val="Tahoma"/>
            <family val="2"/>
          </rPr>
          <t xml:space="preserve">
Free form field, not sent to ASIC.</t>
        </r>
      </text>
    </comment>
    <comment ref="H93" authorId="0" shapeId="0" xr:uid="{614722CD-BDE8-4B1D-9C0B-76AE76C0EB7E}">
      <text>
        <r>
          <rPr>
            <b/>
            <sz val="9"/>
            <color indexed="81"/>
            <rFont val="Tahoma"/>
            <family val="2"/>
          </rPr>
          <t>Author:</t>
        </r>
        <r>
          <rPr>
            <sz val="9"/>
            <color indexed="81"/>
            <rFont val="Tahoma"/>
            <family val="2"/>
          </rPr>
          <t xml:space="preserve">
Free form field, not sent  to ASIC.</t>
        </r>
      </text>
    </comment>
    <comment ref="M93" authorId="0" shapeId="0" xr:uid="{C0BC71E5-4490-4061-A573-55EE2FD7E0A2}">
      <text>
        <r>
          <rPr>
            <b/>
            <sz val="9"/>
            <color indexed="81"/>
            <rFont val="Tahoma"/>
            <family val="2"/>
          </rPr>
          <t>Author:</t>
        </r>
        <r>
          <rPr>
            <sz val="9"/>
            <color indexed="81"/>
            <rFont val="Tahoma"/>
            <family val="2"/>
          </rPr>
          <t xml:space="preserve">
Mandatory field, enter Postcode of the Complainants residential or business address.</t>
        </r>
      </text>
    </comment>
    <comment ref="Y93" authorId="0" shapeId="0" xr:uid="{8DCFD531-A962-47FD-A0C3-6F0913010571}">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4" authorId="0" shapeId="0" xr:uid="{7735ED4C-608A-46F4-9EAD-98961FFDEDAF}">
      <text>
        <r>
          <rPr>
            <b/>
            <sz val="9"/>
            <color indexed="81"/>
            <rFont val="Tahoma"/>
            <family val="2"/>
          </rPr>
          <t>Author:</t>
        </r>
        <r>
          <rPr>
            <sz val="9"/>
            <color indexed="81"/>
            <rFont val="Tahoma"/>
            <family val="2"/>
          </rPr>
          <t xml:space="preserve">
Must be unique and can be alphanumeric.</t>
        </r>
      </text>
    </comment>
    <comment ref="B94" authorId="0" shapeId="0" xr:uid="{92D8FE22-7377-40B3-A076-20FAE9F0265D}">
      <text>
        <r>
          <rPr>
            <b/>
            <sz val="9"/>
            <color indexed="81"/>
            <rFont val="Tahoma"/>
            <family val="2"/>
          </rPr>
          <t>Author:</t>
        </r>
        <r>
          <rPr>
            <sz val="9"/>
            <color indexed="81"/>
            <rFont val="Tahoma"/>
            <family val="2"/>
          </rPr>
          <t xml:space="preserve">
Free form field. Enter complainants name/ client code as required. </t>
        </r>
      </text>
    </comment>
    <comment ref="E94" authorId="0" shapeId="0" xr:uid="{C4CE49FB-9711-4EC4-AF3F-FCB2169D97A3}">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4" authorId="0" shapeId="0" xr:uid="{9FC1B99D-6719-428C-B9DE-2F1F74B132F5}">
      <text>
        <r>
          <rPr>
            <b/>
            <sz val="9"/>
            <color indexed="81"/>
            <rFont val="Tahoma"/>
            <family val="2"/>
          </rPr>
          <t>Author:</t>
        </r>
        <r>
          <rPr>
            <sz val="9"/>
            <color indexed="81"/>
            <rFont val="Tahoma"/>
            <family val="2"/>
          </rPr>
          <t xml:space="preserve">
Free form field, not sent to ASIC.</t>
        </r>
      </text>
    </comment>
    <comment ref="G94" authorId="0" shapeId="0" xr:uid="{0CF35E32-FA6E-4A6F-83B1-B1F07DFB9534}">
      <text>
        <r>
          <rPr>
            <b/>
            <sz val="9"/>
            <color indexed="81"/>
            <rFont val="Tahoma"/>
            <family val="2"/>
          </rPr>
          <t>Author:</t>
        </r>
        <r>
          <rPr>
            <sz val="9"/>
            <color indexed="81"/>
            <rFont val="Tahoma"/>
            <family val="2"/>
          </rPr>
          <t xml:space="preserve">
Free form field, not sent to ASIC.</t>
        </r>
      </text>
    </comment>
    <comment ref="H94" authorId="0" shapeId="0" xr:uid="{3B66A9D3-2794-4165-A1B6-9F568314268D}">
      <text>
        <r>
          <rPr>
            <b/>
            <sz val="9"/>
            <color indexed="81"/>
            <rFont val="Tahoma"/>
            <family val="2"/>
          </rPr>
          <t>Author:</t>
        </r>
        <r>
          <rPr>
            <sz val="9"/>
            <color indexed="81"/>
            <rFont val="Tahoma"/>
            <family val="2"/>
          </rPr>
          <t xml:space="preserve">
Free form field, not sent  to ASIC.</t>
        </r>
      </text>
    </comment>
    <comment ref="M94" authorId="0" shapeId="0" xr:uid="{5F67918D-148E-43FD-A2B2-938C45522407}">
      <text>
        <r>
          <rPr>
            <b/>
            <sz val="9"/>
            <color indexed="81"/>
            <rFont val="Tahoma"/>
            <family val="2"/>
          </rPr>
          <t>Author:</t>
        </r>
        <r>
          <rPr>
            <sz val="9"/>
            <color indexed="81"/>
            <rFont val="Tahoma"/>
            <family val="2"/>
          </rPr>
          <t xml:space="preserve">
Mandatory field, enter Postcode of the Complainants residential or business address.</t>
        </r>
      </text>
    </comment>
    <comment ref="Y94" authorId="0" shapeId="0" xr:uid="{FC436C2E-96B1-47A7-A0B9-5E813A61BDDA}">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5" authorId="0" shapeId="0" xr:uid="{76A9EC0A-995D-4CD3-99FD-6F4AB891043C}">
      <text>
        <r>
          <rPr>
            <b/>
            <sz val="9"/>
            <color indexed="81"/>
            <rFont val="Tahoma"/>
            <family val="2"/>
          </rPr>
          <t>Author:</t>
        </r>
        <r>
          <rPr>
            <sz val="9"/>
            <color indexed="81"/>
            <rFont val="Tahoma"/>
            <family val="2"/>
          </rPr>
          <t xml:space="preserve">
Must be unique and can be alphanumeric.</t>
        </r>
      </text>
    </comment>
    <comment ref="B95" authorId="0" shapeId="0" xr:uid="{8715860F-120B-4BAF-AC5A-B99551CCF3CE}">
      <text>
        <r>
          <rPr>
            <b/>
            <sz val="9"/>
            <color indexed="81"/>
            <rFont val="Tahoma"/>
            <family val="2"/>
          </rPr>
          <t>Author:</t>
        </r>
        <r>
          <rPr>
            <sz val="9"/>
            <color indexed="81"/>
            <rFont val="Tahoma"/>
            <family val="2"/>
          </rPr>
          <t xml:space="preserve">
Free form field. Enter complainants name/ client code as required. </t>
        </r>
      </text>
    </comment>
    <comment ref="E95" authorId="0" shapeId="0" xr:uid="{F5F59256-45A6-4212-ABE6-C7E90F45F45A}">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5" authorId="0" shapeId="0" xr:uid="{3612B9C9-7CD3-4B5F-85AD-9CDCBF1115E1}">
      <text>
        <r>
          <rPr>
            <b/>
            <sz val="9"/>
            <color indexed="81"/>
            <rFont val="Tahoma"/>
            <family val="2"/>
          </rPr>
          <t>Author:</t>
        </r>
        <r>
          <rPr>
            <sz val="9"/>
            <color indexed="81"/>
            <rFont val="Tahoma"/>
            <family val="2"/>
          </rPr>
          <t xml:space="preserve">
Free form field, not sent to ASIC.</t>
        </r>
      </text>
    </comment>
    <comment ref="G95" authorId="0" shapeId="0" xr:uid="{AFE59A8B-1D7A-4466-88A2-583182BACF75}">
      <text>
        <r>
          <rPr>
            <b/>
            <sz val="9"/>
            <color indexed="81"/>
            <rFont val="Tahoma"/>
            <family val="2"/>
          </rPr>
          <t>Author:</t>
        </r>
        <r>
          <rPr>
            <sz val="9"/>
            <color indexed="81"/>
            <rFont val="Tahoma"/>
            <family val="2"/>
          </rPr>
          <t xml:space="preserve">
Free form field, not sent to ASIC.</t>
        </r>
      </text>
    </comment>
    <comment ref="H95" authorId="0" shapeId="0" xr:uid="{6AB63BE6-D7D6-4E16-AF1C-9C55D1CFEA95}">
      <text>
        <r>
          <rPr>
            <b/>
            <sz val="9"/>
            <color indexed="81"/>
            <rFont val="Tahoma"/>
            <family val="2"/>
          </rPr>
          <t>Author:</t>
        </r>
        <r>
          <rPr>
            <sz val="9"/>
            <color indexed="81"/>
            <rFont val="Tahoma"/>
            <family val="2"/>
          </rPr>
          <t xml:space="preserve">
Free form field, not sent  to ASIC.</t>
        </r>
      </text>
    </comment>
    <comment ref="M95" authorId="0" shapeId="0" xr:uid="{635928DF-E8C1-4656-AA53-E1069A5BAB45}">
      <text>
        <r>
          <rPr>
            <b/>
            <sz val="9"/>
            <color indexed="81"/>
            <rFont val="Tahoma"/>
            <family val="2"/>
          </rPr>
          <t>Author:</t>
        </r>
        <r>
          <rPr>
            <sz val="9"/>
            <color indexed="81"/>
            <rFont val="Tahoma"/>
            <family val="2"/>
          </rPr>
          <t xml:space="preserve">
Mandatory field, enter Postcode of the Complainants residential or business address.</t>
        </r>
      </text>
    </comment>
    <comment ref="Y95" authorId="0" shapeId="0" xr:uid="{D63E6B55-1FC2-4341-8F74-4862EA6332BA}">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6" authorId="0" shapeId="0" xr:uid="{A45A702C-B8A7-4BF7-B840-3FCFD463196E}">
      <text>
        <r>
          <rPr>
            <b/>
            <sz val="9"/>
            <color indexed="81"/>
            <rFont val="Tahoma"/>
            <family val="2"/>
          </rPr>
          <t>Author:</t>
        </r>
        <r>
          <rPr>
            <sz val="9"/>
            <color indexed="81"/>
            <rFont val="Tahoma"/>
            <family val="2"/>
          </rPr>
          <t xml:space="preserve">
Must be unique and can be alphanumeric.</t>
        </r>
      </text>
    </comment>
    <comment ref="B96" authorId="0" shapeId="0" xr:uid="{82A2BF53-FD3A-495B-A73C-0D0A538F3DF2}">
      <text>
        <r>
          <rPr>
            <b/>
            <sz val="9"/>
            <color indexed="81"/>
            <rFont val="Tahoma"/>
            <family val="2"/>
          </rPr>
          <t>Author:</t>
        </r>
        <r>
          <rPr>
            <sz val="9"/>
            <color indexed="81"/>
            <rFont val="Tahoma"/>
            <family val="2"/>
          </rPr>
          <t xml:space="preserve">
Free form field. Enter complainants name/ client code as required. </t>
        </r>
      </text>
    </comment>
    <comment ref="E96" authorId="0" shapeId="0" xr:uid="{A9993ECE-F169-45E0-9F40-72ACD839C920}">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6" authorId="0" shapeId="0" xr:uid="{FFE72869-8AF6-47A1-95A4-39EB07EA1146}">
      <text>
        <r>
          <rPr>
            <b/>
            <sz val="9"/>
            <color indexed="81"/>
            <rFont val="Tahoma"/>
            <family val="2"/>
          </rPr>
          <t>Author:</t>
        </r>
        <r>
          <rPr>
            <sz val="9"/>
            <color indexed="81"/>
            <rFont val="Tahoma"/>
            <family val="2"/>
          </rPr>
          <t xml:space="preserve">
Free form field, not sent to ASIC.</t>
        </r>
      </text>
    </comment>
    <comment ref="G96" authorId="0" shapeId="0" xr:uid="{C7437811-DE9D-4AA6-8E8C-4CBDCEA470FB}">
      <text>
        <r>
          <rPr>
            <b/>
            <sz val="9"/>
            <color indexed="81"/>
            <rFont val="Tahoma"/>
            <family val="2"/>
          </rPr>
          <t>Author:</t>
        </r>
        <r>
          <rPr>
            <sz val="9"/>
            <color indexed="81"/>
            <rFont val="Tahoma"/>
            <family val="2"/>
          </rPr>
          <t xml:space="preserve">
Free form field, not sent to ASIC.</t>
        </r>
      </text>
    </comment>
    <comment ref="H96" authorId="0" shapeId="0" xr:uid="{F1ABBD44-9509-43DD-A650-B13BB0CA9532}">
      <text>
        <r>
          <rPr>
            <b/>
            <sz val="9"/>
            <color indexed="81"/>
            <rFont val="Tahoma"/>
            <family val="2"/>
          </rPr>
          <t>Author:</t>
        </r>
        <r>
          <rPr>
            <sz val="9"/>
            <color indexed="81"/>
            <rFont val="Tahoma"/>
            <family val="2"/>
          </rPr>
          <t xml:space="preserve">
Free form field, not sent  to ASIC.</t>
        </r>
      </text>
    </comment>
    <comment ref="M96" authorId="0" shapeId="0" xr:uid="{CAC8C31B-978D-4DD3-9A25-91CE72EC720C}">
      <text>
        <r>
          <rPr>
            <b/>
            <sz val="9"/>
            <color indexed="81"/>
            <rFont val="Tahoma"/>
            <family val="2"/>
          </rPr>
          <t>Author:</t>
        </r>
        <r>
          <rPr>
            <sz val="9"/>
            <color indexed="81"/>
            <rFont val="Tahoma"/>
            <family val="2"/>
          </rPr>
          <t xml:space="preserve">
Mandatory field, enter Postcode of the Complainants residential or business address.</t>
        </r>
      </text>
    </comment>
    <comment ref="Y96" authorId="0" shapeId="0" xr:uid="{34D88ADA-DF14-472F-97A5-D6E6C2907182}">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7" authorId="0" shapeId="0" xr:uid="{4CE5892F-62D8-41F7-A732-9B1F66E1E200}">
      <text>
        <r>
          <rPr>
            <b/>
            <sz val="9"/>
            <color indexed="81"/>
            <rFont val="Tahoma"/>
            <family val="2"/>
          </rPr>
          <t>Author:</t>
        </r>
        <r>
          <rPr>
            <sz val="9"/>
            <color indexed="81"/>
            <rFont val="Tahoma"/>
            <family val="2"/>
          </rPr>
          <t xml:space="preserve">
Must be unique and can be alphanumeric.</t>
        </r>
      </text>
    </comment>
    <comment ref="B97" authorId="0" shapeId="0" xr:uid="{CBE1A0E6-A6A4-4715-AE1E-DDF9AAB6BB84}">
      <text>
        <r>
          <rPr>
            <b/>
            <sz val="9"/>
            <color indexed="81"/>
            <rFont val="Tahoma"/>
            <family val="2"/>
          </rPr>
          <t>Author:</t>
        </r>
        <r>
          <rPr>
            <sz val="9"/>
            <color indexed="81"/>
            <rFont val="Tahoma"/>
            <family val="2"/>
          </rPr>
          <t xml:space="preserve">
Free form field. Enter complainants name/ client code as required. </t>
        </r>
      </text>
    </comment>
    <comment ref="E97" authorId="0" shapeId="0" xr:uid="{C3AFD0B0-8B48-4DFF-9496-28806AAB3FC2}">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7" authorId="0" shapeId="0" xr:uid="{D6966EAF-49DC-4078-8C40-015C33E438D8}">
      <text>
        <r>
          <rPr>
            <b/>
            <sz val="9"/>
            <color indexed="81"/>
            <rFont val="Tahoma"/>
            <family val="2"/>
          </rPr>
          <t>Author:</t>
        </r>
        <r>
          <rPr>
            <sz val="9"/>
            <color indexed="81"/>
            <rFont val="Tahoma"/>
            <family val="2"/>
          </rPr>
          <t xml:space="preserve">
Free form field, not sent to ASIC.</t>
        </r>
      </text>
    </comment>
    <comment ref="G97" authorId="0" shapeId="0" xr:uid="{87EBC78E-4A7D-42D7-A05F-D70E0DF9040E}">
      <text>
        <r>
          <rPr>
            <b/>
            <sz val="9"/>
            <color indexed="81"/>
            <rFont val="Tahoma"/>
            <family val="2"/>
          </rPr>
          <t>Author:</t>
        </r>
        <r>
          <rPr>
            <sz val="9"/>
            <color indexed="81"/>
            <rFont val="Tahoma"/>
            <family val="2"/>
          </rPr>
          <t xml:space="preserve">
Free form field, not sent to ASIC.</t>
        </r>
      </text>
    </comment>
    <comment ref="H97" authorId="0" shapeId="0" xr:uid="{BF93BD19-240F-492A-B051-385A3832604A}">
      <text>
        <r>
          <rPr>
            <b/>
            <sz val="9"/>
            <color indexed="81"/>
            <rFont val="Tahoma"/>
            <family val="2"/>
          </rPr>
          <t>Author:</t>
        </r>
        <r>
          <rPr>
            <sz val="9"/>
            <color indexed="81"/>
            <rFont val="Tahoma"/>
            <family val="2"/>
          </rPr>
          <t xml:space="preserve">
Free form field, not sent  to ASIC.</t>
        </r>
      </text>
    </comment>
    <comment ref="M97" authorId="0" shapeId="0" xr:uid="{89B5CFE3-6B05-49C6-9AE1-608474846E8D}">
      <text>
        <r>
          <rPr>
            <b/>
            <sz val="9"/>
            <color indexed="81"/>
            <rFont val="Tahoma"/>
            <family val="2"/>
          </rPr>
          <t>Author:</t>
        </r>
        <r>
          <rPr>
            <sz val="9"/>
            <color indexed="81"/>
            <rFont val="Tahoma"/>
            <family val="2"/>
          </rPr>
          <t xml:space="preserve">
Mandatory field, enter Postcode of the Complainants residential or business address.</t>
        </r>
      </text>
    </comment>
    <comment ref="Y97" authorId="0" shapeId="0" xr:uid="{7E69F5E6-4144-4D2A-A48A-7CFC3DD8AAF0}">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8" authorId="0" shapeId="0" xr:uid="{5B9A4A26-621D-47B2-A4F8-1AFCE878AD32}">
      <text>
        <r>
          <rPr>
            <b/>
            <sz val="9"/>
            <color indexed="81"/>
            <rFont val="Tahoma"/>
            <family val="2"/>
          </rPr>
          <t>Author:</t>
        </r>
        <r>
          <rPr>
            <sz val="9"/>
            <color indexed="81"/>
            <rFont val="Tahoma"/>
            <family val="2"/>
          </rPr>
          <t xml:space="preserve">
Must be unique and can be alphanumeric.</t>
        </r>
      </text>
    </comment>
    <comment ref="B98" authorId="0" shapeId="0" xr:uid="{C228D4AD-5B62-4301-B007-2DD672CE462F}">
      <text>
        <r>
          <rPr>
            <b/>
            <sz val="9"/>
            <color indexed="81"/>
            <rFont val="Tahoma"/>
            <family val="2"/>
          </rPr>
          <t>Author:</t>
        </r>
        <r>
          <rPr>
            <sz val="9"/>
            <color indexed="81"/>
            <rFont val="Tahoma"/>
            <family val="2"/>
          </rPr>
          <t xml:space="preserve">
Free form field. Enter complainants name/ client code as required. </t>
        </r>
      </text>
    </comment>
    <comment ref="E98" authorId="0" shapeId="0" xr:uid="{0B0784A6-60A4-4ECB-9F98-B60BE87803B7}">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8" authorId="0" shapeId="0" xr:uid="{BB7857D7-BF9E-42EF-8464-A2446298A94E}">
      <text>
        <r>
          <rPr>
            <b/>
            <sz val="9"/>
            <color indexed="81"/>
            <rFont val="Tahoma"/>
            <family val="2"/>
          </rPr>
          <t>Author:</t>
        </r>
        <r>
          <rPr>
            <sz val="9"/>
            <color indexed="81"/>
            <rFont val="Tahoma"/>
            <family val="2"/>
          </rPr>
          <t xml:space="preserve">
Free form field, not sent to ASIC.</t>
        </r>
      </text>
    </comment>
    <comment ref="G98" authorId="0" shapeId="0" xr:uid="{7836F335-AD6E-4950-A007-6237F26CBD51}">
      <text>
        <r>
          <rPr>
            <b/>
            <sz val="9"/>
            <color indexed="81"/>
            <rFont val="Tahoma"/>
            <family val="2"/>
          </rPr>
          <t>Author:</t>
        </r>
        <r>
          <rPr>
            <sz val="9"/>
            <color indexed="81"/>
            <rFont val="Tahoma"/>
            <family val="2"/>
          </rPr>
          <t xml:space="preserve">
Free form field, not sent to ASIC.</t>
        </r>
      </text>
    </comment>
    <comment ref="H98" authorId="0" shapeId="0" xr:uid="{BB85BF30-9C80-427A-BDFB-250290014820}">
      <text>
        <r>
          <rPr>
            <b/>
            <sz val="9"/>
            <color indexed="81"/>
            <rFont val="Tahoma"/>
            <family val="2"/>
          </rPr>
          <t>Author:</t>
        </r>
        <r>
          <rPr>
            <sz val="9"/>
            <color indexed="81"/>
            <rFont val="Tahoma"/>
            <family val="2"/>
          </rPr>
          <t xml:space="preserve">
Free form field, not sent  to ASIC.</t>
        </r>
      </text>
    </comment>
    <comment ref="M98" authorId="0" shapeId="0" xr:uid="{6F8C7DB9-D617-4D96-8C32-61B3A2DB9D8F}">
      <text>
        <r>
          <rPr>
            <b/>
            <sz val="9"/>
            <color indexed="81"/>
            <rFont val="Tahoma"/>
            <family val="2"/>
          </rPr>
          <t>Author:</t>
        </r>
        <r>
          <rPr>
            <sz val="9"/>
            <color indexed="81"/>
            <rFont val="Tahoma"/>
            <family val="2"/>
          </rPr>
          <t xml:space="preserve">
Mandatory field, enter Postcode of the Complainants residential or business address.</t>
        </r>
      </text>
    </comment>
    <comment ref="Y98" authorId="0" shapeId="0" xr:uid="{F95A486B-286D-4ED5-B592-49C451814F74}">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99" authorId="0" shapeId="0" xr:uid="{BE7FB0A5-34F6-4FA9-ADEE-AF6076A910EC}">
      <text>
        <r>
          <rPr>
            <b/>
            <sz val="9"/>
            <color indexed="81"/>
            <rFont val="Tahoma"/>
            <family val="2"/>
          </rPr>
          <t>Author:</t>
        </r>
        <r>
          <rPr>
            <sz val="9"/>
            <color indexed="81"/>
            <rFont val="Tahoma"/>
            <family val="2"/>
          </rPr>
          <t xml:space="preserve">
Must be unique and can be alphanumeric.</t>
        </r>
      </text>
    </comment>
    <comment ref="B99" authorId="0" shapeId="0" xr:uid="{0D6249BE-C5BD-41D3-8B6B-3D50E424A992}">
      <text>
        <r>
          <rPr>
            <b/>
            <sz val="9"/>
            <color indexed="81"/>
            <rFont val="Tahoma"/>
            <family val="2"/>
          </rPr>
          <t>Author:</t>
        </r>
        <r>
          <rPr>
            <sz val="9"/>
            <color indexed="81"/>
            <rFont val="Tahoma"/>
            <family val="2"/>
          </rPr>
          <t xml:space="preserve">
Free form field. Enter complainants name/ client code as required. </t>
        </r>
      </text>
    </comment>
    <comment ref="E99" authorId="0" shapeId="0" xr:uid="{7870307D-5BF1-44BD-9B47-504B91E1E289}">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99" authorId="0" shapeId="0" xr:uid="{A15388F5-6ECF-40E1-BD1F-4C8AA645696C}">
      <text>
        <r>
          <rPr>
            <b/>
            <sz val="9"/>
            <color indexed="81"/>
            <rFont val="Tahoma"/>
            <family val="2"/>
          </rPr>
          <t>Author:</t>
        </r>
        <r>
          <rPr>
            <sz val="9"/>
            <color indexed="81"/>
            <rFont val="Tahoma"/>
            <family val="2"/>
          </rPr>
          <t xml:space="preserve">
Free form field, not sent to ASIC.</t>
        </r>
      </text>
    </comment>
    <comment ref="G99" authorId="0" shapeId="0" xr:uid="{16C40AFA-F392-4713-A8F6-1EF271B03CA1}">
      <text>
        <r>
          <rPr>
            <b/>
            <sz val="9"/>
            <color indexed="81"/>
            <rFont val="Tahoma"/>
            <family val="2"/>
          </rPr>
          <t>Author:</t>
        </r>
        <r>
          <rPr>
            <sz val="9"/>
            <color indexed="81"/>
            <rFont val="Tahoma"/>
            <family val="2"/>
          </rPr>
          <t xml:space="preserve">
Free form field, not sent to ASIC.</t>
        </r>
      </text>
    </comment>
    <comment ref="H99" authorId="0" shapeId="0" xr:uid="{9309112C-632F-47D5-ADBA-3A39F611B230}">
      <text>
        <r>
          <rPr>
            <b/>
            <sz val="9"/>
            <color indexed="81"/>
            <rFont val="Tahoma"/>
            <family val="2"/>
          </rPr>
          <t>Author:</t>
        </r>
        <r>
          <rPr>
            <sz val="9"/>
            <color indexed="81"/>
            <rFont val="Tahoma"/>
            <family val="2"/>
          </rPr>
          <t xml:space="preserve">
Free form field, not sent  to ASIC.</t>
        </r>
      </text>
    </comment>
    <comment ref="M99" authorId="0" shapeId="0" xr:uid="{3205460E-128A-46D5-9129-9EBA7E5F2690}">
      <text>
        <r>
          <rPr>
            <b/>
            <sz val="9"/>
            <color indexed="81"/>
            <rFont val="Tahoma"/>
            <family val="2"/>
          </rPr>
          <t>Author:</t>
        </r>
        <r>
          <rPr>
            <sz val="9"/>
            <color indexed="81"/>
            <rFont val="Tahoma"/>
            <family val="2"/>
          </rPr>
          <t xml:space="preserve">
Mandatory field, enter Postcode of the Complainants residential or business address.</t>
        </r>
      </text>
    </comment>
    <comment ref="Y99" authorId="0" shapeId="0" xr:uid="{2DF3433A-24CB-4737-BF0C-A2BF794CF0D7}">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 ref="A100" authorId="0" shapeId="0" xr:uid="{92CA685A-2966-4871-A967-86D4E24C7124}">
      <text>
        <r>
          <rPr>
            <b/>
            <sz val="9"/>
            <color indexed="81"/>
            <rFont val="Tahoma"/>
            <family val="2"/>
          </rPr>
          <t>Author:</t>
        </r>
        <r>
          <rPr>
            <sz val="9"/>
            <color indexed="81"/>
            <rFont val="Tahoma"/>
            <family val="2"/>
          </rPr>
          <t xml:space="preserve">
Must be unique and can be alphanumeric.</t>
        </r>
      </text>
    </comment>
    <comment ref="B100" authorId="0" shapeId="0" xr:uid="{06DE8A6E-10C4-4743-9C4D-D5F7A7791CEE}">
      <text>
        <r>
          <rPr>
            <b/>
            <sz val="9"/>
            <color indexed="81"/>
            <rFont val="Tahoma"/>
            <family val="2"/>
          </rPr>
          <t>Author:</t>
        </r>
        <r>
          <rPr>
            <sz val="9"/>
            <color indexed="81"/>
            <rFont val="Tahoma"/>
            <family val="2"/>
          </rPr>
          <t xml:space="preserve">
Free form field. Enter complainants name/ client code as required. </t>
        </r>
      </text>
    </comment>
    <comment ref="E100" authorId="0" shapeId="0" xr:uid="{F05ACD0A-F1D9-4146-986C-185B7F370D70}">
      <text>
        <r>
          <rPr>
            <b/>
            <sz val="9"/>
            <color indexed="81"/>
            <rFont val="Tahoma"/>
            <family val="2"/>
          </rPr>
          <t>Author:</t>
        </r>
        <r>
          <rPr>
            <sz val="9"/>
            <color indexed="81"/>
            <rFont val="Tahoma"/>
            <family val="2"/>
          </rPr>
          <t xml:space="preserve">
Free form field. Enter details of which brand or fund of the business the complaint arose from. If no Brand or Fund enter "Not Applicable". </t>
        </r>
      </text>
    </comment>
    <comment ref="F100" authorId="0" shapeId="0" xr:uid="{BE5DAC9B-115F-4A5F-8855-8D3FFAF0AA91}">
      <text>
        <r>
          <rPr>
            <b/>
            <sz val="9"/>
            <color indexed="81"/>
            <rFont val="Tahoma"/>
            <family val="2"/>
          </rPr>
          <t>Author:</t>
        </r>
        <r>
          <rPr>
            <sz val="9"/>
            <color indexed="81"/>
            <rFont val="Tahoma"/>
            <family val="2"/>
          </rPr>
          <t xml:space="preserve">
Free form field, not sent to ASIC.</t>
        </r>
      </text>
    </comment>
    <comment ref="G100" authorId="0" shapeId="0" xr:uid="{0E915C77-D890-469C-863C-7E0A1849DE81}">
      <text>
        <r>
          <rPr>
            <b/>
            <sz val="9"/>
            <color indexed="81"/>
            <rFont val="Tahoma"/>
            <family val="2"/>
          </rPr>
          <t>Author:</t>
        </r>
        <r>
          <rPr>
            <sz val="9"/>
            <color indexed="81"/>
            <rFont val="Tahoma"/>
            <family val="2"/>
          </rPr>
          <t xml:space="preserve">
Free form field, not sent to ASIC.</t>
        </r>
      </text>
    </comment>
    <comment ref="H100" authorId="0" shapeId="0" xr:uid="{8AF26B53-C497-48F3-84FE-A7ADB633A254}">
      <text>
        <r>
          <rPr>
            <b/>
            <sz val="9"/>
            <color indexed="81"/>
            <rFont val="Tahoma"/>
            <family val="2"/>
          </rPr>
          <t>Author:</t>
        </r>
        <r>
          <rPr>
            <sz val="9"/>
            <color indexed="81"/>
            <rFont val="Tahoma"/>
            <family val="2"/>
          </rPr>
          <t xml:space="preserve">
Free form field, not sent  to ASIC.</t>
        </r>
      </text>
    </comment>
    <comment ref="M100" authorId="0" shapeId="0" xr:uid="{066FA939-8DF9-4F37-AFDC-8638C3D640A2}">
      <text>
        <r>
          <rPr>
            <b/>
            <sz val="9"/>
            <color indexed="81"/>
            <rFont val="Tahoma"/>
            <family val="2"/>
          </rPr>
          <t>Author:</t>
        </r>
        <r>
          <rPr>
            <sz val="9"/>
            <color indexed="81"/>
            <rFont val="Tahoma"/>
            <family val="2"/>
          </rPr>
          <t xml:space="preserve">
Mandatory field, enter Postcode of the Complainants residential or business address.</t>
        </r>
      </text>
    </comment>
    <comment ref="Y100" authorId="0" shapeId="0" xr:uid="{0C834BA9-D5FC-4D8C-A67B-F1F703A688D6}">
      <text>
        <r>
          <rPr>
            <b/>
            <sz val="9"/>
            <color indexed="81"/>
            <rFont val="Tahoma"/>
            <family val="2"/>
          </rPr>
          <t>Author:</t>
        </r>
        <r>
          <rPr>
            <sz val="9"/>
            <color indexed="81"/>
            <rFont val="Tahoma"/>
            <family val="2"/>
          </rPr>
          <t xml:space="preserve">
If any outcome selected is "Monetary Remedy" enter compensation / settlement paid amount in whole dollars for all aspects/issues of complaint, otherwise leave blank.</t>
        </r>
      </text>
    </comment>
  </commentList>
</comments>
</file>

<file path=xl/sharedStrings.xml><?xml version="1.0" encoding="utf-8"?>
<sst xmlns="http://schemas.openxmlformats.org/spreadsheetml/2006/main" count="431" uniqueCount="418">
  <si>
    <t>ComplaintUniqueID</t>
  </si>
  <si>
    <t>ComplaintProduct</t>
  </si>
  <si>
    <t>ComplainantType</t>
  </si>
  <si>
    <t>ComplainantGender</t>
  </si>
  <si>
    <t>ComplainantAgeGroup</t>
  </si>
  <si>
    <t>ComplainantPostcode</t>
  </si>
  <si>
    <t>ComplaintStatus</t>
  </si>
  <si>
    <t>ComplaintChannel</t>
  </si>
  <si>
    <t>DateReceived</t>
  </si>
  <si>
    <t>DateClosed</t>
  </si>
  <si>
    <t>DaysOpen</t>
  </si>
  <si>
    <t>ComplaintAboutRep</t>
  </si>
  <si>
    <t>ProductOrServiceA</t>
  </si>
  <si>
    <t>ProductOrServiceB</t>
  </si>
  <si>
    <t>ProductOrServiceC</t>
  </si>
  <si>
    <t>ComplaintIssueA</t>
  </si>
  <si>
    <t>ComplaintIssueB</t>
  </si>
  <si>
    <t>ComplaintIssueC</t>
  </si>
  <si>
    <t>ComplaintOutcomeA</t>
  </si>
  <si>
    <t>ComplaintOutcomeB</t>
  </si>
  <si>
    <t>ComplaintOutcomeC</t>
  </si>
  <si>
    <t>CompensationAmount</t>
  </si>
  <si>
    <t>How to use the ASIC IDR data reporting template</t>
  </si>
  <si>
    <t>The template (see the next sheet) is pre-filled with the correct machine-readable headers. Financial firms can use this template to record complaints. It is designed for very small financial firms that do not have their own customer relationship management system or software for recording complaints. It will also be useful for other financial firms who want to ensure that their IDR data is in the correct format to pass ASIC’s data validation processes.</t>
  </si>
  <si>
    <r>
      <t xml:space="preserve">If you wish to use this spreadsheet as your firm’s starting template for IDR data reporting, you will need to </t>
    </r>
    <r>
      <rPr>
        <b/>
        <sz val="11"/>
        <color theme="1"/>
        <rFont val="Calibri"/>
        <family val="2"/>
        <scheme val="minor"/>
      </rPr>
      <t>delete this tab</t>
    </r>
    <r>
      <rPr>
        <sz val="11"/>
        <color theme="1"/>
        <rFont val="Calibri"/>
        <family val="2"/>
        <scheme val="minor"/>
      </rPr>
      <t xml:space="preserve"> before saving the file as a CSV. This is because a CSV file cannot have multiple tabs. To do this, right-click on the title ‘How to use this template’ at the bottom of the screen, and select the ‘Delete’ option. </t>
    </r>
  </si>
  <si>
    <t>Business Finance - Business Credit Cards</t>
  </si>
  <si>
    <t>Business Finance - Business Loan</t>
  </si>
  <si>
    <t>Business Finance - Commerical Bills</t>
  </si>
  <si>
    <t>Business Finance - Hire Purchase Lease</t>
  </si>
  <si>
    <t>Business Finance - Letters of Credit</t>
  </si>
  <si>
    <t>Business Finance - Lines of Credit/Overdraft</t>
  </si>
  <si>
    <t>Business Finance - Non Financial Product Debt</t>
  </si>
  <si>
    <t>Business Finance - Other Business Finance</t>
  </si>
  <si>
    <t>Consumer Credit - Buy Now Pay Later</t>
  </si>
  <si>
    <t>Consumer Credit - Construction Loans</t>
  </si>
  <si>
    <t>Consumer Credit - Credit Cards</t>
  </si>
  <si>
    <t>Consumer Credit - Debt Management / Credit Repair</t>
  </si>
  <si>
    <t>Consumer Credit - Equity Releases</t>
  </si>
  <si>
    <t>Consumer Credit - Hire Purchases/Leases</t>
  </si>
  <si>
    <t>Consumer Credit - Home Loans</t>
  </si>
  <si>
    <t>Consumer Credit - Interest Free Finances</t>
  </si>
  <si>
    <t>Consumer Credit - Investment Property Loans</t>
  </si>
  <si>
    <t>Consumer Credit - Lines of Credit/Overdraft</t>
  </si>
  <si>
    <t>Consumer Credit - Non Financial Product Debt</t>
  </si>
  <si>
    <t>Consumer Credit - Personal Loans</t>
  </si>
  <si>
    <t>Consumer Credit - Small Amount Credit Contracts</t>
  </si>
  <si>
    <t>Consumer Credit - Other Consumer Credit</t>
  </si>
  <si>
    <t>Guarantees - Bank Guarantees</t>
  </si>
  <si>
    <t>Guarantees - Business Guarantees</t>
  </si>
  <si>
    <t>Guarantees - Consumer Guarantees</t>
  </si>
  <si>
    <t>Margin Loans - Margin Loans</t>
  </si>
  <si>
    <t>Current Accounts - Business Transaction Accounts</t>
  </si>
  <si>
    <t>Current Accounts - Foreign Currency Accounts</t>
  </si>
  <si>
    <t>Current Accounts - Mortgage Offset Accounts</t>
  </si>
  <si>
    <t>Current Accounts - Passbook Accounts</t>
  </si>
  <si>
    <t>Current Accounts - Personal Transaction Accounts</t>
  </si>
  <si>
    <t>Current Accounts - Other Current Accounts</t>
  </si>
  <si>
    <t>Safe Custody - Safe Custody</t>
  </si>
  <si>
    <t>Savings Accounts - Bank Bills</t>
  </si>
  <si>
    <t>Savings Accounts - Cash Management Accounts</t>
  </si>
  <si>
    <t>Savings Accounts - First Home Buyer Accounts</t>
  </si>
  <si>
    <t>Savings Accounts - On Line Accounts</t>
  </si>
  <si>
    <t>Savings Accounts - Term Deposits</t>
  </si>
  <si>
    <t>Savings Accounts - Other Savings Accounts</t>
  </si>
  <si>
    <t xml:space="preserve">Extended Warranty - Brown goods </t>
  </si>
  <si>
    <t>Extended Warranty - Motor vehicles</t>
  </si>
  <si>
    <t xml:space="preserve">Extended Warranty - White goods </t>
  </si>
  <si>
    <t>Extended Warranty - Other extended warranty</t>
  </si>
  <si>
    <t>Derivatives/hedging - Contracts for difference</t>
  </si>
  <si>
    <t xml:space="preserve">Derivatives/hedging - Cryptocurrency </t>
  </si>
  <si>
    <t xml:space="preserve">Derivatives/hedging - Foreign exchange </t>
  </si>
  <si>
    <t>Derivatives/hedging - Forwards</t>
  </si>
  <si>
    <t xml:space="preserve">Derivatives/hedging - Futures </t>
  </si>
  <si>
    <t>Derivatives/hedging - Options</t>
  </si>
  <si>
    <t xml:space="preserve">Derivatives/hedging - Swaps </t>
  </si>
  <si>
    <t>Derivatives/hedging - Other derivatives/hedging</t>
  </si>
  <si>
    <t xml:space="preserve">Managed investments - Australian equity funds </t>
  </si>
  <si>
    <t xml:space="preserve">Managed investments - Cash management trusts </t>
  </si>
  <si>
    <t>Managed investments - Charitable/educational schemes</t>
  </si>
  <si>
    <t>Managed investments - Crowd-sourced equity funding</t>
  </si>
  <si>
    <t xml:space="preserve">Managed investments - Film schemes </t>
  </si>
  <si>
    <t xml:space="preserve">Managed investments - Horse schemes  </t>
  </si>
  <si>
    <t xml:space="preserve">Managed investments - International equity funds </t>
  </si>
  <si>
    <t xml:space="preserve">Managed investments - Investor directed portfolio services </t>
  </si>
  <si>
    <t>Managed investments - Managed discretionary accounts</t>
  </si>
  <si>
    <t xml:space="preserve">Managed investments - Managed strata title schemes </t>
  </si>
  <si>
    <t xml:space="preserve">Managed investments - Mixed asset funds </t>
  </si>
  <si>
    <t xml:space="preserve">Managed investments - Mortgage schemes </t>
  </si>
  <si>
    <t>Managed investments -  Primary production schemes</t>
  </si>
  <si>
    <t xml:space="preserve">Managed investments - Property funds </t>
  </si>
  <si>
    <t xml:space="preserve">Managed investments -  Timeshare schemes </t>
  </si>
  <si>
    <t>Managed investments - Trustee common funds</t>
  </si>
  <si>
    <t xml:space="preserve">Managed investments -  Other managed investments </t>
  </si>
  <si>
    <t xml:space="preserve">Real Property - Real Property </t>
  </si>
  <si>
    <t xml:space="preserve">Securities - Bills of exchange </t>
  </si>
  <si>
    <t xml:space="preserve">Securities - Bonds </t>
  </si>
  <si>
    <t xml:space="preserve">Securities - Debentures </t>
  </si>
  <si>
    <t xml:space="preserve">Securities - Exchange traded funds  </t>
  </si>
  <si>
    <t xml:space="preserve">Securities -  Promissory notes </t>
  </si>
  <si>
    <t>Securities -  Shares</t>
  </si>
  <si>
    <t xml:space="preserve">Securities -  Warrants </t>
  </si>
  <si>
    <t>Securities - Other securities</t>
  </si>
  <si>
    <t xml:space="preserve">Life insurance - Consumer credit insurance </t>
  </si>
  <si>
    <t>Life insurance -  Income protection</t>
  </si>
  <si>
    <t xml:space="preserve">Life insurance -  Annuities </t>
  </si>
  <si>
    <t>Life insurance -  Endowments</t>
  </si>
  <si>
    <t>Life insurance -  Funeral insurance/funeral plans</t>
  </si>
  <si>
    <t>Life insurance -  Scholarship funds</t>
  </si>
  <si>
    <t>Life insurance - Term life</t>
  </si>
  <si>
    <t xml:space="preserve">Life insurance - Terminal illness </t>
  </si>
  <si>
    <t xml:space="preserve">Life insurance - Total and permanent disability </t>
  </si>
  <si>
    <t xml:space="preserve">Life insurance - Trauma </t>
  </si>
  <si>
    <t>Life insurance -  Whole of life</t>
  </si>
  <si>
    <t>Life insurance - Other life insurance</t>
  </si>
  <si>
    <t xml:space="preserve">Direct transfer -  ATM </t>
  </si>
  <si>
    <t>Direct transfer - Bank drafts</t>
  </si>
  <si>
    <t xml:space="preserve">Direct transfer - Cheques </t>
  </si>
  <si>
    <t>Direct transfer - Counter transactions</t>
  </si>
  <si>
    <t>Direct transfer - Direct debits</t>
  </si>
  <si>
    <t>Direct transfer - EFTPOS</t>
  </si>
  <si>
    <t>Direct transfer - Electronic banking</t>
  </si>
  <si>
    <t>Direct transfer -  Foreign currency transfers</t>
  </si>
  <si>
    <t>Direct transfer -  Merchant facilities</t>
  </si>
  <si>
    <t xml:space="preserve">Direct transfer - Telegraphic transfers </t>
  </si>
  <si>
    <t>Direct transfer - Other direct transfers</t>
  </si>
  <si>
    <t xml:space="preserve">Non-cash - Loyalty programs </t>
  </si>
  <si>
    <t>Non-cash - Non-cash systems</t>
  </si>
  <si>
    <t xml:space="preserve">Non-cash - Stored value cards </t>
  </si>
  <si>
    <t xml:space="preserve">Non-cash - Travellers’ cheques </t>
  </si>
  <si>
    <t xml:space="preserve">Non-cash -  Cryptocurrency </t>
  </si>
  <si>
    <t>Non-cash -  Other non-cash products or services</t>
  </si>
  <si>
    <t>Annuity policy -  Pension</t>
  </si>
  <si>
    <t xml:space="preserve">Annuity policy - Death benefit  </t>
  </si>
  <si>
    <t>Annuity policy -  Other features within an annuity policy</t>
  </si>
  <si>
    <t>Approved deposit fund -  Pension</t>
  </si>
  <si>
    <t xml:space="preserve">Approved deposit fund - Death benefit </t>
  </si>
  <si>
    <t xml:space="preserve">Approved deposit fund - Terminal illness </t>
  </si>
  <si>
    <t xml:space="preserve">Approved deposit fund -  Total and permanent disability </t>
  </si>
  <si>
    <t xml:space="preserve">Approved deposit fund - Income protection </t>
  </si>
  <si>
    <t xml:space="preserve">Approved deposit fund -  Superannuation account </t>
  </si>
  <si>
    <t xml:space="preserve">Approved deposit fund - Other features within an approved deposit fund  </t>
  </si>
  <si>
    <t xml:space="preserve">Life policy fund - Death benefit </t>
  </si>
  <si>
    <t xml:space="preserve">Life policy fund - Terminal illness </t>
  </si>
  <si>
    <t>Life policy fund - Total and permanent disability</t>
  </si>
  <si>
    <t>Life policy fund - Income protection</t>
  </si>
  <si>
    <t>Life policy fund - Superannuation account</t>
  </si>
  <si>
    <t>Life policy fund - Other features within a life policy fund</t>
  </si>
  <si>
    <t xml:space="preserve">Retirement savings account - Death benefit </t>
  </si>
  <si>
    <t>Retirement savings account - Terminal illness</t>
  </si>
  <si>
    <t>Retirement savings account - Total and permanent disability</t>
  </si>
  <si>
    <t xml:space="preserve">Retirement savings account - Income protection </t>
  </si>
  <si>
    <t>Retirement savings account -  RSA account</t>
  </si>
  <si>
    <t xml:space="preserve">Retirement savings account - Other features within a retirement savings account </t>
  </si>
  <si>
    <t xml:space="preserve">Small APRA fund - Small APRA fund </t>
  </si>
  <si>
    <t xml:space="preserve">Small APRA fund - Death benefit </t>
  </si>
  <si>
    <t>Small APRA fund - Terminal illness</t>
  </si>
  <si>
    <t xml:space="preserve">Small APRA fund - Total and permanent disability </t>
  </si>
  <si>
    <t>Small APRA fund -  Income protection</t>
  </si>
  <si>
    <t xml:space="preserve">Small APRA fund - Superannuation account </t>
  </si>
  <si>
    <t>Small APRA fund - Other features within a small APRA fund</t>
  </si>
  <si>
    <t xml:space="preserve">Superannuation fund - Pension </t>
  </si>
  <si>
    <t xml:space="preserve">Superannuation fund -  Death benefit  </t>
  </si>
  <si>
    <t xml:space="preserve">Superannuation fund - Terminal illness </t>
  </si>
  <si>
    <t xml:space="preserve">Superannuation fund - Total and permanent disability </t>
  </si>
  <si>
    <t>Superannuation fund -  Income protection</t>
  </si>
  <si>
    <t xml:space="preserve">Superannuation fund - Superannuation account </t>
  </si>
  <si>
    <t>Superannuation fund - Other features within a superannuation fund</t>
  </si>
  <si>
    <t xml:space="preserve">Estate management - Estate management </t>
  </si>
  <si>
    <t>Estate planning -  Enduring powers of attorney</t>
  </si>
  <si>
    <t xml:space="preserve">Estate planning - Wills </t>
  </si>
  <si>
    <t xml:space="preserve">Trusts -  Beneficiary </t>
  </si>
  <si>
    <t xml:space="preserve">Trusts -  Specific purpose </t>
  </si>
  <si>
    <t>Other</t>
  </si>
  <si>
    <t xml:space="preserve">Other - Other traditional trustee services </t>
  </si>
  <si>
    <t>Credit assistance - Credit assistance</t>
  </si>
  <si>
    <t>ProductOrServiceList</t>
  </si>
  <si>
    <t>ProductorService Code</t>
  </si>
  <si>
    <t>Complaint Issue Code</t>
  </si>
  <si>
    <t>ComplaintIssueList</t>
  </si>
  <si>
    <t>Advice - Quality of advice</t>
  </si>
  <si>
    <t>Advice - Failure to provide advice</t>
  </si>
  <si>
    <t xml:space="preserve">Advice - Other advice-related issues </t>
  </si>
  <si>
    <t>Charges - Break costs</t>
  </si>
  <si>
    <t xml:space="preserve">Charges - Deductible or excess </t>
  </si>
  <si>
    <t>Charges - Commissions</t>
  </si>
  <si>
    <t xml:space="preserve">Charges - Fees/costs </t>
  </si>
  <si>
    <t>Charges - Interest</t>
  </si>
  <si>
    <t xml:space="preserve">Charges - Foreign exchange (forex) rate </t>
  </si>
  <si>
    <t>Charges - Premiums</t>
  </si>
  <si>
    <t xml:space="preserve">Charges - Tax </t>
  </si>
  <si>
    <t xml:space="preserve">Charges - No claim bonus </t>
  </si>
  <si>
    <t>Charges - Other charges-related issues</t>
  </si>
  <si>
    <t>Consumer Data Right (CDR) - CDR data collection</t>
  </si>
  <si>
    <t xml:space="preserve">Consumer Data Right (CDR) - CDR data use or disclosure </t>
  </si>
  <si>
    <t>Consumer Data Right (CDR) - CDR data maintenance</t>
  </si>
  <si>
    <t>Consumer Data Right (CDR) - CDR security and destruction/de-identification</t>
  </si>
  <si>
    <t>Consumer Data Right (CDR) - CDR data correction</t>
  </si>
  <si>
    <t>Consumer Data Right (CDR) - CDR advice</t>
  </si>
  <si>
    <t>Consumer Data Right (CDR) - Other CDR-related issues</t>
  </si>
  <si>
    <t xml:space="preserve">Credit reporting - Credit enquiry </t>
  </si>
  <si>
    <t>Credit reporting - Credit score</t>
  </si>
  <si>
    <t xml:space="preserve">Credit reporting - Default listing </t>
  </si>
  <si>
    <t>Credit reporting - Repayment history information</t>
  </si>
  <si>
    <t xml:space="preserve">Credit reporting - Other credit reporting issues </t>
  </si>
  <si>
    <t xml:space="preserve">Disclosure - Break costs disclosure </t>
  </si>
  <si>
    <t>Disclosure - Fee disclosure</t>
  </si>
  <si>
    <t xml:space="preserve">Disclosure - Failure to provide disclosure documents </t>
  </si>
  <si>
    <t>Disclosure - Product/service information</t>
  </si>
  <si>
    <t xml:space="preserve">Disclosure - Other disclosure-related issues </t>
  </si>
  <si>
    <t>Financial difficulty/debt collection - Financial firm failure to respond to request for assistance</t>
  </si>
  <si>
    <t xml:space="preserve">Financial difficulty/debt collection - Decline of financial difficulty request </t>
  </si>
  <si>
    <t xml:space="preserve">Financial difficulty/debt collection - Financial difficulty arrangement </t>
  </si>
  <si>
    <t>Financial difficulty/debt collection - Default judgment obtained</t>
  </si>
  <si>
    <t>Financial difficulty/debt collection - Default notice</t>
  </si>
  <si>
    <t xml:space="preserve">Financial difficulty/debt collection - Request to suspend enforcement proceedings  </t>
  </si>
  <si>
    <t>Financial difficulty/debt collection - Disputed liability</t>
  </si>
  <si>
    <t xml:space="preserve">Financial difficulty/debt collection - Initial debt collection contact </t>
  </si>
  <si>
    <t>Financial difficulty/debt collection - Handling of debt collection</t>
  </si>
  <si>
    <t xml:space="preserve">Financial difficulty/debt collection - Other issues relating to financial difficulty/debt collection </t>
  </si>
  <si>
    <t>Financial firm decision— Specific to credit and lending - Appropriate lending</t>
  </si>
  <si>
    <t xml:space="preserve">Financial firm decision— Specific to credit and lending - Responsible lending </t>
  </si>
  <si>
    <t>Financial firm decision— Specific to credit and lending - Mortgagee sale</t>
  </si>
  <si>
    <t xml:space="preserve">Financial firm decision— Specific to credit and lending - Credit limit </t>
  </si>
  <si>
    <t>Financial firm decision— Specific to insurance - Insurance coverage terms</t>
  </si>
  <si>
    <t>Financial firm decision— Specific to insurance - Cancellation of policy</t>
  </si>
  <si>
    <t xml:space="preserve">Financial firm decision— Specific to insurance - Claim amount </t>
  </si>
  <si>
    <t>Financial firm decision— Specific to insurance - Denial of claim—Complainant non-disclosure</t>
  </si>
  <si>
    <t>Financial firm decision— Specific to insurance - Denial of claim—Driving under influence</t>
  </si>
  <si>
    <t>Financial firm decision— Specific to insurance - Denial of claim—Exclusion/condition</t>
  </si>
  <si>
    <t>Financial firm decision— Specific to insurance - Denial of claim—Fraudulent claim</t>
  </si>
  <si>
    <t>Financial firm decision— Specific to insurance - Denial of claim—No policy or contract</t>
  </si>
  <si>
    <t>Financial firm decision— Specific to insurance - Denial of claim—No proof of loss</t>
  </si>
  <si>
    <t>Financial firm decision— Specific to insurance - Denial of claim—Other</t>
  </si>
  <si>
    <t xml:space="preserve">Financial firm decision— Specific to superannuation - Application for early super release </t>
  </si>
  <si>
    <t>Financial firm decision— Specific to superannuation - Death benefit distribution</t>
  </si>
  <si>
    <t>Financial firm decision— Specific to superannuation - Family law division of super benefit</t>
  </si>
  <si>
    <t>Financial firm decision— General - Interpretation of product terms and conditions</t>
  </si>
  <si>
    <t xml:space="preserve">Financial firm decision— General - Unfair contract terms </t>
  </si>
  <si>
    <t xml:space="preserve">Financial firm decision— General - Unconscionable conduct </t>
  </si>
  <si>
    <t xml:space="preserve">Financial firm decision— General - Denial of application or variation request </t>
  </si>
  <si>
    <t>Financial firm decision— General - Margin call notice and/or investment liquidation</t>
  </si>
  <si>
    <t>Financial firm decision— General - Valuation</t>
  </si>
  <si>
    <t xml:space="preserve">Financial firm decision— General - Commercial practice or policy </t>
  </si>
  <si>
    <t xml:space="preserve">Financial firm decision— General - Other decision-related issues </t>
  </si>
  <si>
    <t>Instructions - Delay in following instructions</t>
  </si>
  <si>
    <t xml:space="preserve">Instructions - Failure to follow instructions/agreement </t>
  </si>
  <si>
    <t>Instructions - Other instructions-related issues</t>
  </si>
  <si>
    <t>Investment performancel - Investment performance</t>
  </si>
  <si>
    <t>Privacy &amp; confidentiality - Failure/refusal to provide access</t>
  </si>
  <si>
    <t xml:space="preserve">Privacy &amp; confidentiality - Unauthorised information disclosed </t>
  </si>
  <si>
    <t>Privacy &amp; confidentiality - Other issues relating to privacy and/or confidentiality</t>
  </si>
  <si>
    <t>Scams/fraud - Victim of scam</t>
  </si>
  <si>
    <t>Scams/fraud - Fraud/forgery by financial firm</t>
  </si>
  <si>
    <t xml:space="preserve">Scams/fraud - Fraud/forgery by a third party </t>
  </si>
  <si>
    <t>Scams/fraud - Other scam/fraud-related issues</t>
  </si>
  <si>
    <t>Service - Account administration error</t>
  </si>
  <si>
    <t xml:space="preserve">Service - Delay in claim handling </t>
  </si>
  <si>
    <t>Service - Delay in complaint handling</t>
  </si>
  <si>
    <t xml:space="preserve">Service - General service delay </t>
  </si>
  <si>
    <t xml:space="preserve">Service - Failure to provide special needs assistance </t>
  </si>
  <si>
    <t xml:space="preserve">Service - Incorrect financial information provided </t>
  </si>
  <si>
    <t>Service - Loss of documents/personal property</t>
  </si>
  <si>
    <t>Service - Management of complainant details</t>
  </si>
  <si>
    <t xml:space="preserve">Service - Technical problems </t>
  </si>
  <si>
    <t>Service - Branch closure or opening hours</t>
  </si>
  <si>
    <t>Service - Loyalty or reward points</t>
  </si>
  <si>
    <t xml:space="preserve">Service - Other service-related issues </t>
  </si>
  <si>
    <t xml:space="preserve">Transactions - Chargebacks—Declined (consumer)  </t>
  </si>
  <si>
    <t>Transactions - Chargebacks—Delayed (consumer)</t>
  </si>
  <si>
    <t xml:space="preserve">Transactions - Chargebacks—Merchant </t>
  </si>
  <si>
    <t>Transactions - Dishonoured transactions</t>
  </si>
  <si>
    <t>Transactions - Incorrect payment</t>
  </si>
  <si>
    <t>Transactions - Mistaken internet payment</t>
  </si>
  <si>
    <t xml:space="preserve">Transactions - Unauthorised transaction </t>
  </si>
  <si>
    <t>Transactions - Other transaction-related issues</t>
  </si>
  <si>
    <t>ComplaintOutcome</t>
  </si>
  <si>
    <t>ComplaintOutcomeCode</t>
  </si>
  <si>
    <t>Service-based remedy</t>
  </si>
  <si>
    <t>Monetary remedy</t>
  </si>
  <si>
    <t>Contract/policy variation</t>
  </si>
  <si>
    <t>Decision changed</t>
  </si>
  <si>
    <t>Other remedy</t>
  </si>
  <si>
    <t>Withdrawn/discontinued</t>
  </si>
  <si>
    <t>Referred to another financial firm</t>
  </si>
  <si>
    <t>ComplainantType Code</t>
  </si>
  <si>
    <t>Individual or Couple</t>
  </si>
  <si>
    <t>No</t>
  </si>
  <si>
    <t>Unknown</t>
  </si>
  <si>
    <t>ComplainantGender Code</t>
  </si>
  <si>
    <t>Male</t>
  </si>
  <si>
    <t>Female</t>
  </si>
  <si>
    <t>Non-Binary</t>
  </si>
  <si>
    <t>ComplainantAgeGroup Code</t>
  </si>
  <si>
    <t>ComplaintStatus Code</t>
  </si>
  <si>
    <t>Open</t>
  </si>
  <si>
    <t>Closed</t>
  </si>
  <si>
    <t>ComplaintChannel Code</t>
  </si>
  <si>
    <t xml:space="preserve">Face to face </t>
  </si>
  <si>
    <t xml:space="preserve">Phone </t>
  </si>
  <si>
    <t xml:space="preserve">Web chat </t>
  </si>
  <si>
    <t xml:space="preserve">Online form </t>
  </si>
  <si>
    <t xml:space="preserve">Social media </t>
  </si>
  <si>
    <t xml:space="preserve">Referral from AFCA </t>
  </si>
  <si>
    <t xml:space="preserve">Other </t>
  </si>
  <si>
    <t xml:space="preserve">Unknown </t>
  </si>
  <si>
    <t>ComplaintAboutRep Code</t>
  </si>
  <si>
    <t>Yes</t>
  </si>
  <si>
    <t>What Age Group does the Complainant fit into?</t>
  </si>
  <si>
    <t>What is the Gender of the Complainant?</t>
  </si>
  <si>
    <t>How was the complaint lodged or identified by us?</t>
  </si>
  <si>
    <t>Date Complaint Received</t>
  </si>
  <si>
    <t>Is Complaint about an Authorised Representative?</t>
  </si>
  <si>
    <t>What is the main Product or Service involved?</t>
  </si>
  <si>
    <t>What was the major complaint about?</t>
  </si>
  <si>
    <t>Complaint Details (Who, what, when, where, why, Policy No., amount involved etc.)</t>
  </si>
  <si>
    <t>Reported to who &amp; when</t>
  </si>
  <si>
    <t>Investigation details, progress, outcome, changes in procedures, Compliance Issues, training, who resolved complaint and how, client reaction, resolved in favour of client / ourselves or mutual agreement.</t>
  </si>
  <si>
    <t xml:space="preserve">Email </t>
  </si>
  <si>
    <t>Complaint Reference / Unique Identifier</t>
  </si>
  <si>
    <t>Small Business (less than 100 employees)</t>
  </si>
  <si>
    <t>Code Involved in Complaint</t>
  </si>
  <si>
    <t>General Insurance Code</t>
  </si>
  <si>
    <t>Insurance Broker Code</t>
  </si>
  <si>
    <t>Life Insurance Code</t>
  </si>
  <si>
    <t>Banking Code</t>
  </si>
  <si>
    <t>Period Ending</t>
  </si>
  <si>
    <t>Period Starting</t>
  </si>
  <si>
    <t xml:space="preserve">1. Less than 18 years </t>
  </si>
  <si>
    <t xml:space="preserve">2. 18–24 years </t>
  </si>
  <si>
    <t xml:space="preserve">3. 25–34 years </t>
  </si>
  <si>
    <t xml:space="preserve">4. 35–44 years </t>
  </si>
  <si>
    <t xml:space="preserve">5. 45–54 years </t>
  </si>
  <si>
    <t xml:space="preserve">6. 55–64 years </t>
  </si>
  <si>
    <t>7. 65-74 years</t>
  </si>
  <si>
    <t>8. 75 years and over</t>
  </si>
  <si>
    <t>9. Unknown or Not Applicable</t>
  </si>
  <si>
    <t>Open date between Start of reporting period and end of reporting period</t>
  </si>
  <si>
    <t>Not closed as at end of current reporting period</t>
  </si>
  <si>
    <t>Complaints Register and ASIC IDR Data Lodgement Instructions</t>
  </si>
  <si>
    <t xml:space="preserve">The Complaints Register will automatically highlight any cells with missing or invalid data in pink.  All cells must be correct (not pink) otherwise the data lodgement with ASIC will be rejected. </t>
  </si>
  <si>
    <t xml:space="preserve"> Introduction/Overview</t>
  </si>
  <si>
    <t>Once Step 2.4 has been completed, create a new folder within your Complaints Folder on your Intranet called ASIC IDR Reports or something similar. (This only needs to be done once when setting up the system.)</t>
  </si>
  <si>
    <t>Open a new Excel Workbook and save it in the folder you created in Step 3.1.  Name the Workbook ASIC IDR Data YYMM, where YY and MM are the year and month at the end of the reporting period involved.  E.g. ASIC IDR Data 2312.</t>
  </si>
  <si>
    <t>Now save the  ASIC IDR Data YYMM file as a CSV File - use the "Save As" option and select CSV from the Type of File in the Drop Down Box.  Make sure you save this file to the same folder as the Excel File is in to be able to find it when completing the next step.</t>
  </si>
  <si>
    <t>Simply contact your regular MSM Compliance Consultant who can walk you through the process from start to finish over the phone or where remote access is provided complete the process for you.</t>
  </si>
  <si>
    <t>Name of Complainant/Client</t>
  </si>
  <si>
    <t>IDR Data Reporting Handbook</t>
  </si>
  <si>
    <t xml:space="preserve">The data required to be lodged is quite specific as per the ASIC IDR Data Reporting Handbook as per the link below. </t>
  </si>
  <si>
    <t>Only enter data into the "Complaints Register" worksheet via the Complaints Register Tab at the bottom of this workbook.  Enter all complaints that are on your existing Complaints Register and that were reported on or after the 1st January 2023 into this workbook.</t>
  </si>
  <si>
    <t xml:space="preserve">Rename your existing Complaints Register to show that it is now redundant. Save this Complaint and IDR Register Template file on your Intranet where you keep your existing Complaints Register.  We suggest you include the abbreviation of your business at the front of the file name. </t>
  </si>
  <si>
    <t>10. Domestic Insurance - Personal and domestic property—Domestic pet/horse</t>
  </si>
  <si>
    <t>11. Domestic Insurance - Personal and domestic property—Mobile phone</t>
  </si>
  <si>
    <t xml:space="preserve">12. Domestic Insurance - Personal and domestic property—Pleasure craft </t>
  </si>
  <si>
    <t>13. Domestic Insurance - Personal and domestic property—Valuables/other moveable property</t>
  </si>
  <si>
    <t>14. Domestic Insurance - Residential strata title</t>
  </si>
  <si>
    <t xml:space="preserve">15. Domestic Insurance - Sickness and accident insurance </t>
  </si>
  <si>
    <t xml:space="preserve">16. Domestic Insurance - Ticket insurance </t>
  </si>
  <si>
    <t xml:space="preserve">17. Domestic Insurance - Travel insurance </t>
  </si>
  <si>
    <t xml:space="preserve">18. Domestic Insurance - Trust bond  </t>
  </si>
  <si>
    <t xml:space="preserve">19. Domestic Insurance -Other domestic insurance  </t>
  </si>
  <si>
    <t>20. Financial advice - General advice</t>
  </si>
  <si>
    <t>21. Financial advice - Personal advice</t>
  </si>
  <si>
    <t xml:space="preserve">23. Not product/service-related - Not product/service-related </t>
  </si>
  <si>
    <t>24. Professional indemnity insurance - Medical indemnity insurance</t>
  </si>
  <si>
    <t xml:space="preserve">25. Professional indemnity insurance - Other professional indemnity </t>
  </si>
  <si>
    <t xml:space="preserve">27. Small business/farm insurance - Commercial property </t>
  </si>
  <si>
    <t xml:space="preserve">28. Small business/farm insurance - Commercial vehicle </t>
  </si>
  <si>
    <t>29. Small business/farm insurance - Computer and electronic breakdown</t>
  </si>
  <si>
    <t>30. Small business/farm insurance - Contractors all risk</t>
  </si>
  <si>
    <t>31.Small business/farm insurance - Fire or accident damage</t>
  </si>
  <si>
    <t xml:space="preserve">32. Small business/farm insurance - Glass </t>
  </si>
  <si>
    <t xml:space="preserve">33. Small business/farm insurance - Industrial special risk </t>
  </si>
  <si>
    <t>34. Small business/farm insurance - Land transit</t>
  </si>
  <si>
    <t>35. Small business/farm insurance - Livestock</t>
  </si>
  <si>
    <t>36. Small business/farm insurance - Loss of profits/business interruption</t>
  </si>
  <si>
    <t xml:space="preserve">37. Small business/farm insurance - Machinery breakdowns </t>
  </si>
  <si>
    <t xml:space="preserve">38. Small business/farm insurance - Money </t>
  </si>
  <si>
    <t xml:space="preserve">39. Small business/farm insurance - Other small business/farm insurance </t>
  </si>
  <si>
    <t xml:space="preserve">40. Small business/farm insurance - Public liability </t>
  </si>
  <si>
    <t xml:space="preserve">41. Small business/farm insurance - Thefts  </t>
  </si>
  <si>
    <t>01. Domestic Insurance - Consumer credit insurance</t>
  </si>
  <si>
    <t>02. Domestic Insurance - Home building</t>
  </si>
  <si>
    <t>03. Domestic Insurance - Home contents</t>
  </si>
  <si>
    <t>04. Domestic Insurance - Landlord insurance</t>
  </si>
  <si>
    <t>05. Domestic Insurance - Motor vehicle—Comprehensive</t>
  </si>
  <si>
    <t>06. Domestic Insurance - Motor vehicle—Third-party</t>
  </si>
  <si>
    <t xml:space="preserve">07. Domestic Insurance - Motor vehicle—Third-party (fire and theft) </t>
  </si>
  <si>
    <t xml:space="preserve">08. Domestic Insurance - Motor vehicle—Uninsured third-party </t>
  </si>
  <si>
    <t>09. Domestic Insurance - Personal and domestic property—Caravan/trailer</t>
  </si>
  <si>
    <t>If two products/services involved what is the second Product or Service? If only one Product/Service leave blank.</t>
  </si>
  <si>
    <t>If three products/services involved what is the third Product or Service?  If only two Products/Services involved leave blank.</t>
  </si>
  <si>
    <t>If two issues involved, what is the second complaint issue about? If only one issue leave blank.</t>
  </si>
  <si>
    <t>If three issues involved, what is the third complaint issue about? If only two issues leave blank.</t>
  </si>
  <si>
    <t>Unknown / Couple</t>
  </si>
  <si>
    <t>Does the complaint involve a breach of a Code Requirement, select Code from Drop Down List.</t>
  </si>
  <si>
    <t>No Code Breach</t>
  </si>
  <si>
    <t>Made after 30/06/23 and prior to current reporting period</t>
  </si>
  <si>
    <t xml:space="preserve">The Complaints &amp; IDR Register Template has been designed to quickly and accurately collect the data required without duplicating data manually and to ensure that the lodgements meet the ASIC requirements. We recommend that you discontinue the use of your existing Complaints Register effective from 01/07/23. </t>
  </si>
  <si>
    <t>How To Set Up And Enter Complaints Into The Register.</t>
  </si>
  <si>
    <t>How To Generate The ASIC IDR Data File.</t>
  </si>
  <si>
    <t>How To Get Help?</t>
  </si>
  <si>
    <t>What is the Postcode of the Complainants residential / business address?</t>
  </si>
  <si>
    <t>What type of entity / person is the Complainant?</t>
  </si>
  <si>
    <t>All AFSL holders that have authority to provide services to Retail Clients under their AFSL and have received complaints within the reporting period  must now lodge a complaints data file with ASIC on a six monthly basis via the ASIC Regulatory Portal.  Nil returns do not require the lodgement of a data file, however ASIC must still be notified that there have been no complaints received.  The first reporting period is from 1/7/2023 to the 31/12/2023.  The lodgements must be completed within 60 days of the end of the reporting period.</t>
  </si>
  <si>
    <t>Once all of the complaints have been recorded in the Complaints Register and there are no cells showing "Pink", you can then proceed to preparing the data file to be submitted to ASIC. Remember to save the completed and up to date Complaints and IDR Register file upon completion of the data entry.</t>
  </si>
  <si>
    <t>Go to the ASIC Data Report Tab at the bottom of this Workbook.  If there are no entries in the ASIC Data Report Tab there are no complaints to be lodged with ASIC and  a "Nil Return" can be submitted via the ASIC Regulatory Portal and no further steps are required.  If there are complaints showing in the ASIC Data Report Tab, continue to Step 3.5</t>
  </si>
  <si>
    <t>Delete any blank rows above the last complaint showing in the ASIC IDR Data YYMM file and save your Excel file again.</t>
  </si>
  <si>
    <t>Logon to the ASIC Regulatory Portal and follow the prompts to the IDR Data Report Upload.  When prompted select the CSV file created in Step 3.8 above.</t>
  </si>
  <si>
    <r>
      <t xml:space="preserve">Go to the ASIC Data Report Tab at the bottom of this Workbook and copy (Ctrl C) the entire contents of the Tab and paste to the new Excel file (e.g. ASIC IDR Data YYMM) created in Step 3.5 above. You can select all data by clicking on the top left hand corner of the Worksheet, where the Column and Row labels meet. Please note when pasting to the new Excel File use the </t>
    </r>
    <r>
      <rPr>
        <b/>
        <sz val="11"/>
        <color theme="1"/>
        <rFont val="Calibri"/>
        <family val="2"/>
        <scheme val="minor"/>
      </rPr>
      <t xml:space="preserve">"Paste - Values &amp; Source Formatting" </t>
    </r>
    <r>
      <rPr>
        <sz val="11"/>
        <color theme="1"/>
        <rFont val="Calibri"/>
        <family val="2"/>
        <scheme val="minor"/>
      </rPr>
      <t>Option.  Save the Excel file that you just pasted the data into.</t>
    </r>
  </si>
  <si>
    <r>
      <t xml:space="preserve">Amount of Total Compensation paid for all aspects/issues of the complaint.  If no compensation paid/payable - leave blank - </t>
    </r>
    <r>
      <rPr>
        <b/>
        <i/>
        <u/>
        <sz val="11"/>
        <color theme="1"/>
        <rFont val="Calibri"/>
        <family val="2"/>
        <scheme val="minor"/>
      </rPr>
      <t>do NOT enter zero</t>
    </r>
  </si>
  <si>
    <t xml:space="preserve"> If complaint not closed leave blank. If there were two outcomes, what was the second outcome?  If only one outcome leave blank.</t>
  </si>
  <si>
    <t xml:space="preserve"> If complaint not closed leave blank.  If there were three outcomes, what was the third outcome? If only two outcomes leave blank.</t>
  </si>
  <si>
    <t xml:space="preserve">If complaint not closed leave blank.  What was major outcome of complaint? </t>
  </si>
  <si>
    <t>No remedy provided - apology or explanation only</t>
  </si>
  <si>
    <t>Date Complaint Closed, must be blank if date received is blank.</t>
  </si>
  <si>
    <t>In your completed and up to date Complaint and IDR Register that you saved in Step 2.4 above, select the end of the Reporting Period that you will be lodging data with ASIC for by  selecting the relevant date using the Highlighted Drop Down List in 3.3 below.  This will enable the ASIC Data Report worksheet to only display the relevant complaint data required by ASIC when lodging the IDR data.</t>
  </si>
  <si>
    <t>Financial Planners &amp; Advisers Code of Ethics</t>
  </si>
  <si>
    <t>Brand or Fund Involved in Complaint.  If no Brand or Fund enter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</si>
</sst>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d/mm/yyyy;;"/>
  </numFmts>
  <fonts count="12" x14ac:knownFonts="1">
    <font>
      <sz val="11"/>
      <color theme="1"/>
      <name val="Calibri"/>
      <family val="2"/>
      <scheme val="minor"/>
    </font>
    <font>
      <sz val="11"/>
      <name val="Calibri"/>
      <family val="2"/>
      <scheme val="minor"/>
    </font>
    <font>
      <b/>
      <sz val="16"/>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3"/>
      <name val="Calibri"/>
      <family val="2"/>
      <scheme val="minor"/>
    </font>
    <font>
      <b/>
      <sz val="16"/>
      <color theme="3"/>
      <name val="Calibri"/>
      <family val="2"/>
      <scheme val="minor"/>
    </font>
    <font>
      <sz val="11"/>
      <color rgb="FF000000"/>
      <name val="Calibri"/>
      <family val="2"/>
      <scheme val="minor"/>
    </font>
    <font>
      <sz val="8"/>
      <name val="Calibri"/>
      <family val="2"/>
      <scheme val="minor"/>
    </font>
    <font>
      <u/>
      <sz val="11"/>
      <color theme="10"/>
      <name val="Calibri"/>
      <family val="2"/>
      <scheme val="minor"/>
    </font>
    <font>
      <b/>
      <i/>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0" fillId="0" borderId="0" applyNumberFormat="0" applyFill="0" applyBorder="0" applyAlignment="0" applyProtection="0"/>
  </cellStyleXfs>
  <cellXfs count="21">
    <xf numFmtId="0" fontId="0" fillId="0" borderId="0" xfId="0"/>
    <xf numFmtId="0" fontId="1"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2" fillId="0" borderId="0" xfId="0" applyFont="1" applyAlignment="1">
      <alignment vertical="center"/>
    </xf>
    <xf numFmtId="0" fontId="8" fillId="0" borderId="0" xfId="0" applyFont="1" applyAlignment="1">
      <alignment vertical="top" wrapText="1"/>
    </xf>
    <xf numFmtId="14" fontId="0" fillId="0" borderId="0" xfId="0" applyNumberFormat="1"/>
    <xf numFmtId="0" fontId="0" fillId="0" borderId="0" xfId="0" applyProtection="1">
      <protection hidden="1"/>
    </xf>
    <xf numFmtId="0" fontId="0" fillId="0" borderId="0" xfId="0" applyAlignment="1" applyProtection="1">
      <alignment vertical="top"/>
      <protection hidden="1"/>
    </xf>
    <xf numFmtId="0" fontId="0" fillId="0" borderId="0" xfId="0" applyAlignment="1" applyProtection="1">
      <alignment wrapText="1"/>
      <protection hidden="1"/>
    </xf>
    <xf numFmtId="0" fontId="0" fillId="0" borderId="0" xfId="0" applyAlignment="1" applyProtection="1">
      <alignment wrapText="1"/>
      <protection locked="0"/>
    </xf>
    <xf numFmtId="0" fontId="0" fillId="0" borderId="0" xfId="0" applyProtection="1">
      <protection locked="0"/>
    </xf>
    <xf numFmtId="165" fontId="0" fillId="0" borderId="0" xfId="0" applyNumberFormat="1" applyProtection="1">
      <protection locked="0"/>
    </xf>
    <xf numFmtId="164" fontId="0" fillId="0" borderId="0" xfId="0" applyNumberFormat="1" applyAlignment="1" applyProtection="1">
      <alignment wrapText="1"/>
      <protection locked="0"/>
    </xf>
    <xf numFmtId="0" fontId="10" fillId="0" borderId="0" xfId="1" applyAlignment="1" applyProtection="1">
      <alignment vertical="top"/>
      <protection locked="0"/>
    </xf>
    <xf numFmtId="14" fontId="0" fillId="2" borderId="0" xfId="0" applyNumberFormat="1" applyFill="1" applyAlignment="1" applyProtection="1">
      <alignment horizontal="left" vertical="top"/>
      <protection locked="0"/>
    </xf>
    <xf numFmtId="0" fontId="6" fillId="0" borderId="0" xfId="0" applyFont="1" applyAlignment="1">
      <alignment horizontal="left" vertical="top"/>
    </xf>
    <xf numFmtId="0" fontId="6" fillId="0" borderId="0" xfId="0" applyFont="1" applyAlignment="1">
      <alignment vertical="top"/>
    </xf>
    <xf numFmtId="0" fontId="0" fillId="0" borderId="0" xfId="0" applyAlignment="1">
      <alignment horizontal="left" vertical="top"/>
    </xf>
    <xf numFmtId="14" fontId="0" fillId="0" borderId="0" xfId="0" applyNumberFormat="1" applyAlignment="1">
      <alignment horizontal="left" vertical="top" wrapText="1"/>
    </xf>
    <xf numFmtId="0" fontId="7" fillId="0" borderId="0" xfId="0" applyFont="1" applyAlignment="1">
      <alignment horizontal="center"/>
    </xf>
  </cellXfs>
  <cellStyles count="2">
    <cellStyle name="Hyperlink" xfId="1" builtinId="8"/>
    <cellStyle name="Normal" xfId="0" builtinId="0"/>
  </cellStyles>
  <dxfs count="2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ED5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msmlm.com/msm-mission-control/idr-data-reporting-handbook-may-23/"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4A23-2DFE-4A20-BDAD-42768BFB2D66}">
  <sheetPr codeName="Sheet2"/>
  <dimension ref="A1:A3"/>
  <sheetViews>
    <sheetView workbookViewId="0">
      <selection activeCell="A12" sqref="A12"/>
    </sheetView>
  </sheetViews>
  <sheetFormatPr defaultRowHeight="14.4" x14ac:dyDescent="0.3"/>
  <cols>
    <col min="1" max="1" width="64" customWidth="1"/>
  </cols>
  <sheetData>
    <row r="1" spans="1:1" ht="50.25" customHeight="1" x14ac:dyDescent="0.3">
      <c r="A1" s="4" t="s">
        <v>22</v>
      </c>
    </row>
    <row r="2" spans="1:1" ht="100.8" x14ac:dyDescent="0.3">
      <c r="A2" s="3" t="s">
        <v>23</v>
      </c>
    </row>
    <row r="3" spans="1:1" ht="90.75" customHeight="1" x14ac:dyDescent="0.3">
      <c r="A3" s="3" t="s">
        <v>24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FA708-ED3B-4628-B6EA-378E9A56401D}">
  <dimension ref="A1:B23"/>
  <sheetViews>
    <sheetView tabSelected="1" topLeftCell="A9" zoomScaleNormal="100" workbookViewId="0">
      <selection activeCell="B15" sqref="B15"/>
    </sheetView>
  </sheetViews>
  <sheetFormatPr defaultColWidth="0" defaultRowHeight="14.4" zeroHeight="1" x14ac:dyDescent="0.3"/>
  <cols>
    <col min="1" max="1" width="8.88671875" style="8" customWidth="1"/>
    <col min="2" max="2" width="76.21875" style="8" customWidth="1"/>
    <col min="3" max="16384" width="8.88671875" style="7" hidden="1"/>
  </cols>
  <sheetData>
    <row r="1" spans="1:2" ht="21" x14ac:dyDescent="0.4">
      <c r="A1" s="20" t="s">
        <v>338</v>
      </c>
      <c r="B1" s="20"/>
    </row>
    <row r="2" spans="1:2" ht="18" x14ac:dyDescent="0.3">
      <c r="A2" s="16">
        <v>1</v>
      </c>
      <c r="B2" s="17" t="s">
        <v>340</v>
      </c>
    </row>
    <row r="3" spans="1:2" ht="115.2" x14ac:dyDescent="0.3">
      <c r="A3" s="18">
        <v>1.1000000000000001</v>
      </c>
      <c r="B3" s="2" t="s">
        <v>403</v>
      </c>
    </row>
    <row r="4" spans="1:2" ht="43.8" customHeight="1" x14ac:dyDescent="0.3">
      <c r="A4" s="18">
        <v>1.2</v>
      </c>
      <c r="B4" s="2" t="s">
        <v>347</v>
      </c>
    </row>
    <row r="5" spans="1:2" x14ac:dyDescent="0.3">
      <c r="A5" s="18"/>
      <c r="B5" s="14" t="s">
        <v>346</v>
      </c>
    </row>
    <row r="6" spans="1:2" ht="72" x14ac:dyDescent="0.3">
      <c r="A6" s="18">
        <v>1.3</v>
      </c>
      <c r="B6" s="2" t="s">
        <v>397</v>
      </c>
    </row>
    <row r="7" spans="1:2" ht="18" x14ac:dyDescent="0.3">
      <c r="A7" s="16">
        <v>2</v>
      </c>
      <c r="B7" s="17" t="s">
        <v>398</v>
      </c>
    </row>
    <row r="8" spans="1:2" ht="72.599999999999994" customHeight="1" x14ac:dyDescent="0.3">
      <c r="A8" s="18">
        <v>2.1</v>
      </c>
      <c r="B8" s="2" t="s">
        <v>349</v>
      </c>
    </row>
    <row r="9" spans="1:2" ht="43.2" x14ac:dyDescent="0.3">
      <c r="A9" s="18">
        <v>2.2000000000000002</v>
      </c>
      <c r="B9" s="2" t="s">
        <v>348</v>
      </c>
    </row>
    <row r="10" spans="1:2" ht="61.2" customHeight="1" x14ac:dyDescent="0.3">
      <c r="A10" s="18">
        <v>2.2999999999999998</v>
      </c>
      <c r="B10" s="2" t="s">
        <v>339</v>
      </c>
    </row>
    <row r="11" spans="1:2" ht="57.6" x14ac:dyDescent="0.3">
      <c r="A11" s="18">
        <v>2.4</v>
      </c>
      <c r="B11" s="2" t="s">
        <v>404</v>
      </c>
    </row>
    <row r="12" spans="1:2" ht="18" x14ac:dyDescent="0.3">
      <c r="A12" s="16">
        <v>3</v>
      </c>
      <c r="B12" s="17" t="s">
        <v>399</v>
      </c>
    </row>
    <row r="13" spans="1:2" ht="63" customHeight="1" x14ac:dyDescent="0.3">
      <c r="A13" s="18">
        <v>3.1</v>
      </c>
      <c r="B13" s="2" t="s">
        <v>341</v>
      </c>
    </row>
    <row r="14" spans="1:2" ht="72" x14ac:dyDescent="0.3">
      <c r="A14" s="18">
        <v>3.2</v>
      </c>
      <c r="B14" s="2" t="s">
        <v>415</v>
      </c>
    </row>
    <row r="15" spans="1:2" ht="22.8" customHeight="1" x14ac:dyDescent="0.3">
      <c r="A15" s="18">
        <v>3.3</v>
      </c>
      <c r="B15" s="15">
        <v>45838</v>
      </c>
    </row>
    <row r="16" spans="1:2" ht="57.6" x14ac:dyDescent="0.3">
      <c r="A16" s="18">
        <v>3.4</v>
      </c>
      <c r="B16" s="19" t="s">
        <v>405</v>
      </c>
    </row>
    <row r="17" spans="1:2" ht="43.2" x14ac:dyDescent="0.3">
      <c r="A17" s="18">
        <v>3.5</v>
      </c>
      <c r="B17" s="2" t="s">
        <v>342</v>
      </c>
    </row>
    <row r="18" spans="1:2" ht="86.4" x14ac:dyDescent="0.3">
      <c r="A18" s="18">
        <v>3.6</v>
      </c>
      <c r="B18" s="2" t="s">
        <v>408</v>
      </c>
    </row>
    <row r="19" spans="1:2" ht="42" customHeight="1" x14ac:dyDescent="0.3">
      <c r="A19" s="18">
        <v>3.7</v>
      </c>
      <c r="B19" s="2" t="s">
        <v>406</v>
      </c>
    </row>
    <row r="20" spans="1:2" ht="43.2" x14ac:dyDescent="0.3">
      <c r="A20" s="18">
        <v>3.8</v>
      </c>
      <c r="B20" s="2" t="s">
        <v>343</v>
      </c>
    </row>
    <row r="21" spans="1:2" ht="28.8" x14ac:dyDescent="0.3">
      <c r="A21" s="18">
        <v>3.9</v>
      </c>
      <c r="B21" s="2" t="s">
        <v>407</v>
      </c>
    </row>
    <row r="22" spans="1:2" ht="18" x14ac:dyDescent="0.3">
      <c r="A22" s="16">
        <v>4</v>
      </c>
      <c r="B22" s="17" t="s">
        <v>400</v>
      </c>
    </row>
    <row r="23" spans="1:2" ht="55.8" customHeight="1" x14ac:dyDescent="0.3">
      <c r="A23" s="18">
        <v>4.0999999999999996</v>
      </c>
      <c r="B23" s="2" t="s">
        <v>344</v>
      </c>
    </row>
  </sheetData>
  <sheetProtection selectLockedCells="1"/>
  <mergeCells count="1">
    <mergeCell ref="A1:B1"/>
  </mergeCells>
  <hyperlinks>
    <hyperlink ref="B5" r:id="rId1" display="https://www.msmlm.com/msm-mission-control/idr-data-reporting-handbook-may-23/" xr:uid="{06DF006D-8374-41EB-84B7-161D720C293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B43CD92-ED6B-48BB-A637-D289465FD2D8}">
          <x14:formula1>
            <xm:f>'Data LookUp Tables'!$Z$2:$Z$30</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E5ED-53D7-4608-BC91-8A160D0C22FA}">
  <sheetPr codeName="Sheet1"/>
  <dimension ref="A1:BAI100"/>
  <sheetViews>
    <sheetView workbookViewId="0">
      <pane xSplit="2" ySplit="1" topLeftCell="C47" activePane="bottomRight" state="frozen"/>
      <selection pane="topRight" activeCell="C1" sqref="C1"/>
      <selection pane="bottomLeft" activeCell="A2" sqref="A2"/>
      <selection pane="bottomRight" activeCell="G51" sqref="G51"/>
    </sheetView>
  </sheetViews>
  <sheetFormatPr defaultColWidth="0" defaultRowHeight="14.4" zeroHeight="1" x14ac:dyDescent="0.3"/>
  <cols>
    <col min="1" max="1" width="8.88671875" style="7" customWidth="1"/>
    <col min="2" max="2" width="25.88671875" style="7" customWidth="1"/>
    <col min="3" max="3" width="10.5546875" style="7" bestFit="1" customWidth="1"/>
    <col min="4" max="4" width="11.109375" style="7" customWidth="1"/>
    <col min="5" max="5" width="14.21875" style="7" customWidth="1"/>
    <col min="6" max="6" width="26.88671875" style="7" customWidth="1"/>
    <col min="7" max="7" width="26.5546875" style="7" customWidth="1"/>
    <col min="8" max="8" width="36.109375" style="7" customWidth="1"/>
    <col min="9" max="9" width="10.88671875" style="7" customWidth="1"/>
    <col min="10" max="12" width="8.88671875" style="7" customWidth="1"/>
    <col min="13" max="13" width="13.88671875" style="7" customWidth="1"/>
    <col min="14" max="16" width="8.88671875" style="7" customWidth="1"/>
    <col min="17" max="17" width="11.109375" style="7" customWidth="1"/>
    <col min="18" max="18" width="12" style="7" customWidth="1"/>
    <col min="19" max="19" width="8.88671875" style="7" customWidth="1"/>
    <col min="20" max="20" width="13" style="7" customWidth="1"/>
    <col min="21" max="21" width="14.109375" style="7" customWidth="1"/>
    <col min="22" max="22" width="13.77734375" style="7" customWidth="1"/>
    <col min="23" max="23" width="12.21875" style="7" customWidth="1"/>
    <col min="24" max="24" width="13" style="7" customWidth="1"/>
    <col min="25" max="25" width="15.88671875" style="7" customWidth="1"/>
    <col min="26" max="28" width="17.5546875" style="7" hidden="1" customWidth="1"/>
    <col min="29" max="1387" width="1.88671875" style="7" hidden="1" customWidth="1"/>
    <col min="1388" max="16384" width="8.88671875" style="7" hidden="1"/>
  </cols>
  <sheetData>
    <row r="1" spans="1:28" customFormat="1" ht="193.2" customHeight="1" x14ac:dyDescent="0.3">
      <c r="A1" s="2" t="s">
        <v>318</v>
      </c>
      <c r="B1" s="2" t="s">
        <v>345</v>
      </c>
      <c r="C1" s="2" t="s">
        <v>310</v>
      </c>
      <c r="D1" s="2" t="s">
        <v>414</v>
      </c>
      <c r="E1" s="2" t="s">
        <v>417</v>
      </c>
      <c r="F1" s="2" t="s">
        <v>314</v>
      </c>
      <c r="G1" s="2" t="s">
        <v>315</v>
      </c>
      <c r="H1" s="2" t="s">
        <v>316</v>
      </c>
      <c r="I1" s="2" t="s">
        <v>394</v>
      </c>
      <c r="J1" s="2" t="s">
        <v>402</v>
      </c>
      <c r="K1" s="2" t="s">
        <v>308</v>
      </c>
      <c r="L1" s="2" t="s">
        <v>307</v>
      </c>
      <c r="M1" s="2" t="s">
        <v>401</v>
      </c>
      <c r="N1" s="2" t="s">
        <v>309</v>
      </c>
      <c r="O1" s="2" t="s">
        <v>311</v>
      </c>
      <c r="P1" s="2" t="s">
        <v>312</v>
      </c>
      <c r="Q1" s="2" t="s">
        <v>389</v>
      </c>
      <c r="R1" s="2" t="s">
        <v>390</v>
      </c>
      <c r="S1" s="1" t="s">
        <v>313</v>
      </c>
      <c r="T1" s="1" t="s">
        <v>391</v>
      </c>
      <c r="U1" s="1" t="s">
        <v>392</v>
      </c>
      <c r="V1" s="2" t="s">
        <v>412</v>
      </c>
      <c r="W1" s="2" t="s">
        <v>410</v>
      </c>
      <c r="X1" s="2" t="s">
        <v>411</v>
      </c>
      <c r="Y1" s="2" t="s">
        <v>409</v>
      </c>
      <c r="Z1" s="9" t="s">
        <v>336</v>
      </c>
      <c r="AA1" s="9" t="s">
        <v>396</v>
      </c>
      <c r="AB1" s="9" t="s">
        <v>337</v>
      </c>
    </row>
    <row r="2" spans="1:28" s="11" customFormat="1" x14ac:dyDescent="0.3">
      <c r="A2" s="10"/>
      <c r="B2" s="10"/>
      <c r="C2" s="13"/>
      <c r="D2" s="13"/>
      <c r="E2" s="10"/>
      <c r="F2" s="10"/>
      <c r="G2" s="10"/>
      <c r="H2" s="10"/>
      <c r="I2" s="10"/>
      <c r="J2" s="10"/>
      <c r="K2" s="10"/>
      <c r="L2" s="10"/>
      <c r="M2" s="10"/>
      <c r="N2" s="10"/>
      <c r="O2" s="10"/>
      <c r="P2" s="10"/>
      <c r="Q2" s="10"/>
      <c r="R2" s="10"/>
      <c r="S2" s="10"/>
      <c r="T2" s="10"/>
      <c r="U2" s="10"/>
      <c r="V2" s="10"/>
      <c r="W2" s="10"/>
      <c r="X2" s="10"/>
      <c r="Y2" s="10"/>
      <c r="Z2" s="7">
        <f>IF(AND(VLOOKUP(Instructions!$B$15,'Data LookUp Tables'!$Z$2:$AA$31,2)&lt;='Complaints Register'!$C2,'Complaints Register'!$C2&lt;=Instructions!$B$15),1,0)</f>
        <v>0</v>
      </c>
      <c r="AA2" s="7">
        <f>IF(AND('Complaints Register'!C2&gt;45107,'Complaints Register'!C2&lt;=VLOOKUP(Instructions!B$15,'Data LookUp Tables'!Z$2:AA$30,2)),1,0)</f>
        <v>0</v>
      </c>
      <c r="AB2" s="7">
        <f>IF(OR('Complaints Register'!$D2&gt;Instructions!$B$15,D2=""),1,0)</f>
        <v>1</v>
      </c>
    </row>
    <row r="3" spans="1:28" x14ac:dyDescent="0.3">
      <c r="A3" s="10"/>
      <c r="B3" s="10"/>
      <c r="C3" s="13"/>
      <c r="D3" s="13"/>
      <c r="E3" s="10"/>
      <c r="F3" s="10"/>
      <c r="G3" s="10"/>
      <c r="H3" s="10"/>
      <c r="I3" s="10"/>
      <c r="J3" s="10"/>
      <c r="K3" s="10"/>
      <c r="L3" s="10"/>
      <c r="M3" s="10"/>
      <c r="N3" s="10"/>
      <c r="O3" s="10"/>
      <c r="P3" s="10"/>
      <c r="Q3" s="10"/>
      <c r="R3" s="10"/>
      <c r="S3" s="10"/>
      <c r="T3" s="10"/>
      <c r="U3" s="10"/>
      <c r="V3" s="10"/>
      <c r="W3" s="10"/>
      <c r="X3" s="10"/>
      <c r="Y3" s="10"/>
      <c r="Z3" s="7">
        <f>IF(AND(VLOOKUP(Instructions!$B$15,'Data LookUp Tables'!$Z$2:$AA$31,2)&lt;='Complaints Register'!$C3,'Complaints Register'!$C3&lt;=Instructions!$B$15),1,0)</f>
        <v>0</v>
      </c>
      <c r="AA3" s="7">
        <f>IF(AND('Complaints Register'!C3&gt;45107,'Complaints Register'!C3&lt;=VLOOKUP(Instructions!B$15,'Data LookUp Tables'!Z$2:AA$30,2)),1,0)</f>
        <v>0</v>
      </c>
      <c r="AB3" s="7">
        <f>IF(OR('Complaints Register'!$D3&gt;Instructions!$B$15,D3=""),1,0)</f>
        <v>1</v>
      </c>
    </row>
    <row r="4" spans="1:28" x14ac:dyDescent="0.3">
      <c r="A4" s="10"/>
      <c r="B4" s="10"/>
      <c r="C4" s="13"/>
      <c r="D4" s="13"/>
      <c r="E4" s="10"/>
      <c r="F4" s="10"/>
      <c r="G4" s="10"/>
      <c r="H4" s="10"/>
      <c r="I4" s="10"/>
      <c r="J4" s="10"/>
      <c r="K4" s="10"/>
      <c r="L4" s="10"/>
      <c r="M4" s="10"/>
      <c r="N4" s="10"/>
      <c r="O4" s="10"/>
      <c r="P4" s="10"/>
      <c r="Q4" s="10"/>
      <c r="R4" s="10"/>
      <c r="S4" s="10"/>
      <c r="T4" s="10"/>
      <c r="U4" s="10"/>
      <c r="V4" s="10"/>
      <c r="W4" s="10"/>
      <c r="X4" s="10"/>
      <c r="Y4" s="10"/>
      <c r="Z4" s="7">
        <f>IF(AND(VLOOKUP(Instructions!$B$15,'Data LookUp Tables'!$Z$2:$AA$31,2)&lt;='Complaints Register'!$C4,'Complaints Register'!$C4&lt;=Instructions!$B$15),1,0)</f>
        <v>0</v>
      </c>
      <c r="AA4" s="7">
        <f>IF(AND('Complaints Register'!C4&gt;45107,'Complaints Register'!C4&lt;=VLOOKUP(Instructions!B$15,'Data LookUp Tables'!Z$2:AA$30,2)),1,0)</f>
        <v>0</v>
      </c>
      <c r="AB4" s="7">
        <f>IF(OR('Complaints Register'!$D4&gt;Instructions!$B$15,D4=""),1,0)</f>
        <v>1</v>
      </c>
    </row>
    <row r="5" spans="1:28" x14ac:dyDescent="0.3">
      <c r="A5" s="10"/>
      <c r="B5" s="10"/>
      <c r="C5" s="13"/>
      <c r="D5" s="13"/>
      <c r="E5" s="10"/>
      <c r="F5" s="10"/>
      <c r="G5" s="10"/>
      <c r="H5" s="10"/>
      <c r="I5" s="10"/>
      <c r="J5" s="10"/>
      <c r="K5" s="10"/>
      <c r="L5" s="10"/>
      <c r="M5" s="10"/>
      <c r="N5" s="10"/>
      <c r="O5" s="10"/>
      <c r="P5" s="10"/>
      <c r="Q5" s="10"/>
      <c r="R5" s="10"/>
      <c r="S5" s="10"/>
      <c r="T5" s="10"/>
      <c r="U5" s="10"/>
      <c r="V5" s="10"/>
      <c r="W5" s="10"/>
      <c r="X5" s="10"/>
      <c r="Y5" s="10"/>
      <c r="Z5" s="7">
        <f>IF(AND(VLOOKUP(Instructions!$B$15,'Data LookUp Tables'!$Z$2:$AA$31,2)&lt;='Complaints Register'!$C5,'Complaints Register'!$C5&lt;=Instructions!$B$15),1,0)</f>
        <v>0</v>
      </c>
      <c r="AA5" s="7">
        <f>IF(AND('Complaints Register'!C5&gt;45107,'Complaints Register'!C5&lt;=VLOOKUP(Instructions!B$15,'Data LookUp Tables'!Z$2:AA$30,2)),1,0)</f>
        <v>0</v>
      </c>
      <c r="AB5" s="7">
        <f>IF(OR('Complaints Register'!$D5&gt;Instructions!$B$15,D5=""),1,0)</f>
        <v>1</v>
      </c>
    </row>
    <row r="6" spans="1:28" x14ac:dyDescent="0.3">
      <c r="A6" s="10"/>
      <c r="B6" s="10"/>
      <c r="C6" s="13"/>
      <c r="D6" s="13"/>
      <c r="E6" s="10"/>
      <c r="F6" s="10"/>
      <c r="G6" s="10"/>
      <c r="H6" s="10"/>
      <c r="I6" s="10"/>
      <c r="J6" s="10"/>
      <c r="K6" s="10"/>
      <c r="L6" s="10"/>
      <c r="M6" s="10"/>
      <c r="N6" s="10"/>
      <c r="O6" s="10"/>
      <c r="P6" s="10"/>
      <c r="Q6" s="10"/>
      <c r="R6" s="10"/>
      <c r="S6" s="10"/>
      <c r="T6" s="10"/>
      <c r="U6" s="10"/>
      <c r="V6" s="10"/>
      <c r="W6" s="10"/>
      <c r="X6" s="10"/>
      <c r="Y6" s="10"/>
      <c r="Z6" s="7">
        <f>IF(AND(VLOOKUP(Instructions!$B$15,'Data LookUp Tables'!$Z$2:$AA$31,2)&lt;='Complaints Register'!$C6,'Complaints Register'!$C6&lt;=Instructions!$B$15),1,0)</f>
        <v>0</v>
      </c>
      <c r="AA6" s="7">
        <f>IF(AND('Complaints Register'!C6&gt;45107,'Complaints Register'!C6&lt;=VLOOKUP(Instructions!B$15,'Data LookUp Tables'!Z$2:AA$30,2)),1,0)</f>
        <v>0</v>
      </c>
      <c r="AB6" s="7">
        <f>IF(OR('Complaints Register'!$D6&gt;Instructions!$B$15,D6=""),1,0)</f>
        <v>1</v>
      </c>
    </row>
    <row r="7" spans="1:28" x14ac:dyDescent="0.3">
      <c r="A7" s="10"/>
      <c r="B7" s="10"/>
      <c r="C7" s="13"/>
      <c r="D7" s="13"/>
      <c r="E7" s="10"/>
      <c r="F7" s="10"/>
      <c r="G7" s="10"/>
      <c r="H7" s="10"/>
      <c r="I7" s="10"/>
      <c r="J7" s="10"/>
      <c r="K7" s="10"/>
      <c r="L7" s="10"/>
      <c r="M7" s="10"/>
      <c r="N7" s="10"/>
      <c r="O7" s="10"/>
      <c r="P7" s="10"/>
      <c r="Q7" s="10"/>
      <c r="R7" s="10"/>
      <c r="S7" s="10"/>
      <c r="T7" s="10"/>
      <c r="U7" s="10"/>
      <c r="V7" s="10"/>
      <c r="W7" s="10"/>
      <c r="X7" s="10"/>
      <c r="Y7" s="10"/>
      <c r="Z7" s="7">
        <f>IF(AND(VLOOKUP(Instructions!$B$15,'Data LookUp Tables'!$Z$2:$AA$31,2)&lt;='Complaints Register'!$C7,'Complaints Register'!$C7&lt;=Instructions!$B$15),1,0)</f>
        <v>0</v>
      </c>
      <c r="AA7" s="7">
        <f>IF(AND('Complaints Register'!C7&gt;45107,'Complaints Register'!C7&lt;=VLOOKUP(Instructions!B$15,'Data LookUp Tables'!Z$2:AA$30,2)),1,0)</f>
        <v>0</v>
      </c>
      <c r="AB7" s="7">
        <f>IF(OR('Complaints Register'!$D7&gt;Instructions!$B$15,D7=""),1,0)</f>
        <v>1</v>
      </c>
    </row>
    <row r="8" spans="1:28" x14ac:dyDescent="0.3">
      <c r="A8" s="10"/>
      <c r="B8" s="10"/>
      <c r="C8" s="13"/>
      <c r="D8" s="13"/>
      <c r="E8" s="10"/>
      <c r="F8" s="10"/>
      <c r="G8" s="10"/>
      <c r="H8" s="10"/>
      <c r="I8" s="10"/>
      <c r="J8" s="10"/>
      <c r="K8" s="10"/>
      <c r="L8" s="10"/>
      <c r="M8" s="10"/>
      <c r="N8" s="10"/>
      <c r="O8" s="10"/>
      <c r="P8" s="10"/>
      <c r="Q8" s="10"/>
      <c r="R8" s="10"/>
      <c r="S8" s="10"/>
      <c r="T8" s="10"/>
      <c r="U8" s="10"/>
      <c r="V8" s="10"/>
      <c r="W8" s="10"/>
      <c r="X8" s="10"/>
      <c r="Y8" s="10"/>
      <c r="Z8" s="7">
        <f>IF(AND(VLOOKUP(Instructions!$B$15,'Data LookUp Tables'!$Z$2:$AA$31,2)&lt;='Complaints Register'!$C8,'Complaints Register'!$C8&lt;=Instructions!$B$15),1,0)</f>
        <v>0</v>
      </c>
      <c r="AA8" s="7">
        <f>IF(AND('Complaints Register'!C8&gt;45107,'Complaints Register'!C8&lt;=VLOOKUP(Instructions!B$15,'Data LookUp Tables'!Z$2:AA$30,2)),1,0)</f>
        <v>0</v>
      </c>
      <c r="AB8" s="7">
        <f>IF(OR('Complaints Register'!$D8&gt;Instructions!$B$15,D8=""),1,0)</f>
        <v>1</v>
      </c>
    </row>
    <row r="9" spans="1:28" x14ac:dyDescent="0.3">
      <c r="A9" s="10"/>
      <c r="B9" s="10"/>
      <c r="C9" s="13"/>
      <c r="D9" s="13"/>
      <c r="E9" s="10"/>
      <c r="F9" s="10"/>
      <c r="G9" s="10"/>
      <c r="H9" s="10"/>
      <c r="I9" s="10"/>
      <c r="J9" s="10"/>
      <c r="K9" s="10"/>
      <c r="L9" s="10"/>
      <c r="M9" s="10"/>
      <c r="N9" s="10"/>
      <c r="O9" s="10"/>
      <c r="P9" s="10"/>
      <c r="Q9" s="10"/>
      <c r="R9" s="10"/>
      <c r="S9" s="10"/>
      <c r="T9" s="10"/>
      <c r="U9" s="10"/>
      <c r="V9" s="10"/>
      <c r="W9" s="10"/>
      <c r="X9" s="10"/>
      <c r="Y9" s="10"/>
      <c r="Z9" s="7">
        <f>IF(AND(VLOOKUP(Instructions!$B$15,'Data LookUp Tables'!$Z$2:$AA$31,2)&lt;='Complaints Register'!$C9,'Complaints Register'!$C9&lt;=Instructions!$B$15),1,0)</f>
        <v>0</v>
      </c>
      <c r="AA9" s="7">
        <f>IF(AND('Complaints Register'!C9&gt;45107,'Complaints Register'!C9&lt;=VLOOKUP(Instructions!B$15,'Data LookUp Tables'!Z$2:AA$30,2)),1,0)</f>
        <v>0</v>
      </c>
      <c r="AB9" s="7">
        <f>IF(OR('Complaints Register'!$D9&gt;Instructions!$B$15,D9=""),1,0)</f>
        <v>1</v>
      </c>
    </row>
    <row r="10" spans="1:28" x14ac:dyDescent="0.3">
      <c r="A10" s="10"/>
      <c r="B10" s="10"/>
      <c r="C10" s="13"/>
      <c r="D10" s="13"/>
      <c r="E10" s="10"/>
      <c r="F10" s="10"/>
      <c r="G10" s="10"/>
      <c r="H10" s="10"/>
      <c r="I10" s="10"/>
      <c r="J10" s="10"/>
      <c r="K10" s="10"/>
      <c r="L10" s="10"/>
      <c r="M10" s="10"/>
      <c r="N10" s="10"/>
      <c r="O10" s="10"/>
      <c r="P10" s="10"/>
      <c r="Q10" s="10"/>
      <c r="R10" s="10"/>
      <c r="S10" s="10"/>
      <c r="T10" s="10"/>
      <c r="U10" s="10"/>
      <c r="V10" s="10"/>
      <c r="W10" s="10"/>
      <c r="X10" s="10"/>
      <c r="Y10" s="10"/>
      <c r="Z10" s="7">
        <f>IF(AND(VLOOKUP(Instructions!$B$15,'Data LookUp Tables'!$Z$2:$AA$31,2)&lt;='Complaints Register'!$C10,'Complaints Register'!$C10&lt;=Instructions!$B$15),1,0)</f>
        <v>0</v>
      </c>
      <c r="AA10" s="7">
        <f>IF(AND('Complaints Register'!C10&gt;45107,'Complaints Register'!C10&lt;=VLOOKUP(Instructions!B$15,'Data LookUp Tables'!Z$2:AA$30,2)),1,0)</f>
        <v>0</v>
      </c>
      <c r="AB10" s="7">
        <f>IF(OR('Complaints Register'!$D10&gt;Instructions!$B$15,D10=""),1,0)</f>
        <v>1</v>
      </c>
    </row>
    <row r="11" spans="1:28" x14ac:dyDescent="0.3">
      <c r="A11" s="10"/>
      <c r="B11" s="10"/>
      <c r="C11" s="13"/>
      <c r="D11" s="13"/>
      <c r="E11" s="10"/>
      <c r="F11" s="10"/>
      <c r="G11" s="10"/>
      <c r="H11" s="10"/>
      <c r="I11" s="10"/>
      <c r="J11" s="10"/>
      <c r="K11" s="10"/>
      <c r="L11" s="10"/>
      <c r="M11" s="10"/>
      <c r="N11" s="10"/>
      <c r="O11" s="10"/>
      <c r="P11" s="10"/>
      <c r="Q11" s="10"/>
      <c r="R11" s="10"/>
      <c r="S11" s="10"/>
      <c r="T11" s="10"/>
      <c r="U11" s="10"/>
      <c r="V11" s="10"/>
      <c r="W11" s="10"/>
      <c r="X11" s="10"/>
      <c r="Y11" s="10"/>
      <c r="Z11" s="7">
        <f>IF(AND(VLOOKUP(Instructions!$B$15,'Data LookUp Tables'!$Z$2:$AA$31,2)&lt;='Complaints Register'!$C11,'Complaints Register'!$C11&lt;=Instructions!$B$15),1,0)</f>
        <v>0</v>
      </c>
      <c r="AA11" s="7">
        <f>IF(AND('Complaints Register'!C11&gt;45107,'Complaints Register'!C11&lt;=VLOOKUP(Instructions!B$15,'Data LookUp Tables'!Z$2:AA$30,2)),1,0)</f>
        <v>0</v>
      </c>
      <c r="AB11" s="7">
        <f>IF(OR('Complaints Register'!$D11&gt;Instructions!$B$15,D11=""),1,0)</f>
        <v>1</v>
      </c>
    </row>
    <row r="12" spans="1:28" x14ac:dyDescent="0.3">
      <c r="A12" s="10"/>
      <c r="B12" s="10"/>
      <c r="C12" s="13"/>
      <c r="D12" s="13"/>
      <c r="E12" s="10"/>
      <c r="F12" s="10"/>
      <c r="G12" s="10"/>
      <c r="H12" s="10"/>
      <c r="I12" s="10"/>
      <c r="J12" s="10"/>
      <c r="K12" s="10"/>
      <c r="L12" s="10"/>
      <c r="M12" s="10"/>
      <c r="N12" s="10"/>
      <c r="O12" s="10"/>
      <c r="P12" s="10"/>
      <c r="Q12" s="10"/>
      <c r="R12" s="10"/>
      <c r="S12" s="10"/>
      <c r="T12" s="10"/>
      <c r="U12" s="10"/>
      <c r="V12" s="10"/>
      <c r="W12" s="10"/>
      <c r="X12" s="10"/>
      <c r="Y12" s="10"/>
      <c r="Z12" s="7">
        <f>IF(AND(VLOOKUP(Instructions!$B$15,'Data LookUp Tables'!$Z$2:$AA$31,2)&lt;='Complaints Register'!$C12,'Complaints Register'!$C12&lt;=Instructions!$B$15),1,0)</f>
        <v>0</v>
      </c>
      <c r="AA12" s="7">
        <f>IF(AND('Complaints Register'!C12&gt;45107,'Complaints Register'!C12&lt;=VLOOKUP(Instructions!B$15,'Data LookUp Tables'!Z$2:AA$30,2)),1,0)</f>
        <v>0</v>
      </c>
      <c r="AB12" s="7">
        <f>IF(OR('Complaints Register'!$D12&gt;Instructions!$B$15,D12=""),1,0)</f>
        <v>1</v>
      </c>
    </row>
    <row r="13" spans="1:28" x14ac:dyDescent="0.3">
      <c r="A13" s="10"/>
      <c r="B13" s="10"/>
      <c r="C13" s="13"/>
      <c r="D13" s="13"/>
      <c r="E13" s="10"/>
      <c r="F13" s="10"/>
      <c r="G13" s="10"/>
      <c r="H13" s="10"/>
      <c r="I13" s="10"/>
      <c r="J13" s="10"/>
      <c r="K13" s="10"/>
      <c r="L13" s="10"/>
      <c r="M13" s="10"/>
      <c r="N13" s="10"/>
      <c r="O13" s="10"/>
      <c r="P13" s="10"/>
      <c r="Q13" s="10"/>
      <c r="R13" s="10"/>
      <c r="S13" s="10"/>
      <c r="T13" s="10"/>
      <c r="U13" s="10"/>
      <c r="V13" s="10"/>
      <c r="W13" s="10"/>
      <c r="X13" s="10"/>
      <c r="Y13" s="10"/>
      <c r="Z13" s="7">
        <f>IF(AND(VLOOKUP(Instructions!$B$15,'Data LookUp Tables'!$Z$2:$AA$31,2)&lt;='Complaints Register'!$C13,'Complaints Register'!$C13&lt;=Instructions!$B$15),1,0)</f>
        <v>0</v>
      </c>
      <c r="AA13" s="7">
        <f>IF(AND('Complaints Register'!C13&gt;45107,'Complaints Register'!C13&lt;=VLOOKUP(Instructions!B$15,'Data LookUp Tables'!Z$2:AA$30,2)),1,0)</f>
        <v>0</v>
      </c>
      <c r="AB13" s="7">
        <f>IF(OR('Complaints Register'!$D13&gt;Instructions!$B$15,D13=""),1,0)</f>
        <v>1</v>
      </c>
    </row>
    <row r="14" spans="1:28" x14ac:dyDescent="0.3">
      <c r="A14" s="10"/>
      <c r="B14" s="10"/>
      <c r="C14" s="13"/>
      <c r="D14" s="13"/>
      <c r="E14" s="10"/>
      <c r="F14" s="10"/>
      <c r="G14" s="10"/>
      <c r="H14" s="10"/>
      <c r="I14" s="10"/>
      <c r="J14" s="10"/>
      <c r="K14" s="10"/>
      <c r="L14" s="10"/>
      <c r="M14" s="10"/>
      <c r="N14" s="10"/>
      <c r="O14" s="10"/>
      <c r="P14" s="10"/>
      <c r="Q14" s="10"/>
      <c r="R14" s="10"/>
      <c r="S14" s="10"/>
      <c r="T14" s="10"/>
      <c r="U14" s="10"/>
      <c r="V14" s="10"/>
      <c r="W14" s="10"/>
      <c r="X14" s="10"/>
      <c r="Y14" s="10"/>
      <c r="Z14" s="7">
        <f>IF(AND(VLOOKUP(Instructions!$B$15,'Data LookUp Tables'!$Z$2:$AA$31,2)&lt;='Complaints Register'!$C14,'Complaints Register'!$C14&lt;=Instructions!$B$15),1,0)</f>
        <v>0</v>
      </c>
      <c r="AA14" s="7">
        <f>IF(AND('Complaints Register'!C14&gt;45107,'Complaints Register'!C14&lt;=VLOOKUP(Instructions!B$15,'Data LookUp Tables'!Z$2:AA$30,2)),1,0)</f>
        <v>0</v>
      </c>
      <c r="AB14" s="7">
        <f>IF(OR('Complaints Register'!$D14&gt;Instructions!$B$15,D14=""),1,0)</f>
        <v>1</v>
      </c>
    </row>
    <row r="15" spans="1:28" x14ac:dyDescent="0.3">
      <c r="A15" s="10"/>
      <c r="B15" s="10"/>
      <c r="C15" s="13"/>
      <c r="D15" s="13"/>
      <c r="E15" s="10"/>
      <c r="F15" s="10"/>
      <c r="G15" s="10"/>
      <c r="H15" s="10"/>
      <c r="I15" s="10"/>
      <c r="J15" s="10"/>
      <c r="K15" s="10"/>
      <c r="L15" s="10"/>
      <c r="M15" s="10"/>
      <c r="N15" s="10"/>
      <c r="O15" s="10"/>
      <c r="P15" s="10"/>
      <c r="Q15" s="10"/>
      <c r="R15" s="10"/>
      <c r="S15" s="10"/>
      <c r="T15" s="10"/>
      <c r="U15" s="10"/>
      <c r="V15" s="10"/>
      <c r="W15" s="10"/>
      <c r="X15" s="10"/>
      <c r="Y15" s="10"/>
      <c r="Z15" s="7">
        <f>IF(AND(VLOOKUP(Instructions!$B$15,'Data LookUp Tables'!$Z$2:$AA$31,2)&lt;='Complaints Register'!$C15,'Complaints Register'!$C15&lt;=Instructions!$B$15),1,0)</f>
        <v>0</v>
      </c>
      <c r="AA15" s="7">
        <f>IF(AND('Complaints Register'!C15&gt;45107,'Complaints Register'!C15&lt;=VLOOKUP(Instructions!B$15,'Data LookUp Tables'!Z$2:AA$30,2)),1,0)</f>
        <v>0</v>
      </c>
      <c r="AB15" s="7">
        <f>IF(OR('Complaints Register'!$D15&gt;Instructions!$B$15,D15=""),1,0)</f>
        <v>1</v>
      </c>
    </row>
    <row r="16" spans="1:28" x14ac:dyDescent="0.3">
      <c r="A16" s="10"/>
      <c r="B16" s="10"/>
      <c r="C16" s="13"/>
      <c r="D16" s="13"/>
      <c r="E16" s="10"/>
      <c r="F16" s="10"/>
      <c r="G16" s="10"/>
      <c r="H16" s="10"/>
      <c r="I16" s="10"/>
      <c r="J16" s="10"/>
      <c r="K16" s="10"/>
      <c r="L16" s="10"/>
      <c r="M16" s="10"/>
      <c r="N16" s="10"/>
      <c r="O16" s="10"/>
      <c r="P16" s="10"/>
      <c r="Q16" s="10"/>
      <c r="R16" s="10"/>
      <c r="S16" s="10"/>
      <c r="T16" s="10"/>
      <c r="U16" s="10"/>
      <c r="V16" s="10"/>
      <c r="W16" s="10"/>
      <c r="X16" s="10"/>
      <c r="Y16" s="10"/>
      <c r="Z16" s="7">
        <f>IF(AND(VLOOKUP(Instructions!$B$15,'Data LookUp Tables'!$Z$2:$AA$31,2)&lt;='Complaints Register'!$C16,'Complaints Register'!$C16&lt;=Instructions!$B$15),1,0)</f>
        <v>0</v>
      </c>
      <c r="AA16" s="7">
        <f>IF(AND('Complaints Register'!C16&gt;45107,'Complaints Register'!C16&lt;=VLOOKUP(Instructions!B$15,'Data LookUp Tables'!Z$2:AA$30,2)),1,0)</f>
        <v>0</v>
      </c>
      <c r="AB16" s="7">
        <f>IF(OR('Complaints Register'!$D16&gt;Instructions!$B$15,D16=""),1,0)</f>
        <v>1</v>
      </c>
    </row>
    <row r="17" spans="1:28" x14ac:dyDescent="0.3">
      <c r="A17" s="10"/>
      <c r="B17" s="10"/>
      <c r="C17" s="13"/>
      <c r="D17" s="13"/>
      <c r="E17" s="10"/>
      <c r="F17" s="10"/>
      <c r="G17" s="10"/>
      <c r="H17" s="10"/>
      <c r="I17" s="10"/>
      <c r="J17" s="10"/>
      <c r="K17" s="10"/>
      <c r="L17" s="10"/>
      <c r="M17" s="10"/>
      <c r="N17" s="10"/>
      <c r="O17" s="10"/>
      <c r="P17" s="10"/>
      <c r="Q17" s="10"/>
      <c r="R17" s="10"/>
      <c r="S17" s="10"/>
      <c r="T17" s="10"/>
      <c r="U17" s="10"/>
      <c r="V17" s="10"/>
      <c r="W17" s="10"/>
      <c r="X17" s="10"/>
      <c r="Y17" s="10"/>
      <c r="Z17" s="7">
        <f>IF(AND(VLOOKUP(Instructions!$B$15,'Data LookUp Tables'!$Z$2:$AA$31,2)&lt;='Complaints Register'!$C17,'Complaints Register'!$C17&lt;=Instructions!$B$15),1,0)</f>
        <v>0</v>
      </c>
      <c r="AA17" s="7">
        <f>IF(AND('Complaints Register'!C17&gt;45107,'Complaints Register'!C17&lt;=VLOOKUP(Instructions!B$15,'Data LookUp Tables'!Z$2:AA$30,2)),1,0)</f>
        <v>0</v>
      </c>
      <c r="AB17" s="7">
        <f>IF(OR('Complaints Register'!$D17&gt;Instructions!$B$15,D17=""),1,0)</f>
        <v>1</v>
      </c>
    </row>
    <row r="18" spans="1:28" x14ac:dyDescent="0.3">
      <c r="A18" s="10"/>
      <c r="B18" s="10"/>
      <c r="C18" s="13"/>
      <c r="D18" s="13"/>
      <c r="E18" s="10"/>
      <c r="F18" s="10"/>
      <c r="G18" s="10"/>
      <c r="H18" s="10"/>
      <c r="I18" s="10"/>
      <c r="J18" s="10"/>
      <c r="K18" s="10"/>
      <c r="L18" s="10"/>
      <c r="M18" s="10"/>
      <c r="N18" s="10"/>
      <c r="O18" s="10"/>
      <c r="P18" s="10"/>
      <c r="Q18" s="10"/>
      <c r="R18" s="10"/>
      <c r="S18" s="10"/>
      <c r="T18" s="10"/>
      <c r="U18" s="10"/>
      <c r="V18" s="10"/>
      <c r="W18" s="10"/>
      <c r="X18" s="10"/>
      <c r="Y18" s="10"/>
      <c r="Z18" s="7">
        <f>IF(AND(VLOOKUP(Instructions!$B$15,'Data LookUp Tables'!$Z$2:$AA$31,2)&lt;='Complaints Register'!$C18,'Complaints Register'!$C18&lt;=Instructions!$B$15),1,0)</f>
        <v>0</v>
      </c>
      <c r="AA18" s="7">
        <f>IF(AND('Complaints Register'!C18&gt;45107,'Complaints Register'!C18&lt;=VLOOKUP(Instructions!B$15,'Data LookUp Tables'!Z$2:AA$30,2)),1,0)</f>
        <v>0</v>
      </c>
      <c r="AB18" s="7">
        <f>IF(OR('Complaints Register'!$D18&gt;Instructions!$B$15,D18=""),1,0)</f>
        <v>1</v>
      </c>
    </row>
    <row r="19" spans="1:28" x14ac:dyDescent="0.3">
      <c r="A19" s="10"/>
      <c r="B19" s="10"/>
      <c r="C19" s="13"/>
      <c r="D19" s="13"/>
      <c r="E19" s="10"/>
      <c r="F19" s="10"/>
      <c r="G19" s="10"/>
      <c r="H19" s="10"/>
      <c r="I19" s="10"/>
      <c r="J19" s="10"/>
      <c r="K19" s="10"/>
      <c r="L19" s="10"/>
      <c r="M19" s="10"/>
      <c r="N19" s="10"/>
      <c r="O19" s="10"/>
      <c r="P19" s="10"/>
      <c r="Q19" s="10"/>
      <c r="R19" s="10"/>
      <c r="S19" s="10"/>
      <c r="T19" s="10"/>
      <c r="U19" s="10"/>
      <c r="V19" s="10"/>
      <c r="W19" s="10"/>
      <c r="X19" s="10"/>
      <c r="Y19" s="10"/>
      <c r="Z19" s="7">
        <f>IF(AND(VLOOKUP(Instructions!$B$15,'Data LookUp Tables'!$Z$2:$AA$31,2)&lt;='Complaints Register'!$C19,'Complaints Register'!$C19&lt;=Instructions!$B$15),1,0)</f>
        <v>0</v>
      </c>
      <c r="AA19" s="7">
        <f>IF(AND('Complaints Register'!C19&gt;45107,'Complaints Register'!C19&lt;=VLOOKUP(Instructions!B$15,'Data LookUp Tables'!Z$2:AA$30,2)),1,0)</f>
        <v>0</v>
      </c>
      <c r="AB19" s="7">
        <f>IF(OR('Complaints Register'!$D19&gt;Instructions!$B$15,D19=""),1,0)</f>
        <v>1</v>
      </c>
    </row>
    <row r="20" spans="1:28" x14ac:dyDescent="0.3">
      <c r="A20" s="10"/>
      <c r="B20" s="10"/>
      <c r="C20" s="13"/>
      <c r="D20" s="13"/>
      <c r="E20" s="10"/>
      <c r="F20" s="10"/>
      <c r="G20" s="10"/>
      <c r="H20" s="10"/>
      <c r="I20" s="10"/>
      <c r="J20" s="10"/>
      <c r="K20" s="10"/>
      <c r="L20" s="10"/>
      <c r="M20" s="10"/>
      <c r="N20" s="10"/>
      <c r="O20" s="10"/>
      <c r="P20" s="10"/>
      <c r="Q20" s="10"/>
      <c r="R20" s="10"/>
      <c r="S20" s="10"/>
      <c r="T20" s="10"/>
      <c r="U20" s="10"/>
      <c r="V20" s="10"/>
      <c r="W20" s="10"/>
      <c r="X20" s="10"/>
      <c r="Y20" s="10"/>
      <c r="Z20" s="7">
        <f>IF(AND(VLOOKUP(Instructions!$B$15,'Data LookUp Tables'!$Z$2:$AA$31,2)&lt;='Complaints Register'!$C20,'Complaints Register'!$C20&lt;=Instructions!$B$15),1,0)</f>
        <v>0</v>
      </c>
      <c r="AA20" s="7">
        <f>IF(AND('Complaints Register'!C20&gt;45107,'Complaints Register'!C20&lt;=VLOOKUP(Instructions!B$15,'Data LookUp Tables'!Z$2:AA$30,2)),1,0)</f>
        <v>0</v>
      </c>
      <c r="AB20" s="7">
        <f>IF(OR('Complaints Register'!$D20&gt;Instructions!$B$15,D20=""),1,0)</f>
        <v>1</v>
      </c>
    </row>
    <row r="21" spans="1:28" x14ac:dyDescent="0.3">
      <c r="A21" s="10"/>
      <c r="B21" s="10"/>
      <c r="C21" s="13"/>
      <c r="D21" s="13"/>
      <c r="E21" s="10"/>
      <c r="F21" s="10"/>
      <c r="G21" s="10"/>
      <c r="H21" s="10"/>
      <c r="I21" s="10"/>
      <c r="J21" s="10"/>
      <c r="K21" s="10"/>
      <c r="L21" s="10"/>
      <c r="M21" s="10"/>
      <c r="N21" s="10"/>
      <c r="O21" s="10"/>
      <c r="P21" s="10"/>
      <c r="Q21" s="10"/>
      <c r="R21" s="10"/>
      <c r="S21" s="10"/>
      <c r="T21" s="10"/>
      <c r="U21" s="10"/>
      <c r="V21" s="10"/>
      <c r="W21" s="10"/>
      <c r="X21" s="10"/>
      <c r="Y21" s="10"/>
      <c r="Z21" s="7">
        <f>IF(AND(VLOOKUP(Instructions!$B$15,'Data LookUp Tables'!$Z$2:$AA$31,2)&lt;='Complaints Register'!$C21,'Complaints Register'!$C21&lt;=Instructions!$B$15),1,0)</f>
        <v>0</v>
      </c>
      <c r="AA21" s="7">
        <f>IF(AND('Complaints Register'!C21&gt;45107,'Complaints Register'!C21&lt;=VLOOKUP(Instructions!B$15,'Data LookUp Tables'!Z$2:AA$30,2)),1,0)</f>
        <v>0</v>
      </c>
      <c r="AB21" s="7">
        <f>IF(OR('Complaints Register'!$D21&gt;Instructions!$B$15,D21=""),1,0)</f>
        <v>1</v>
      </c>
    </row>
    <row r="22" spans="1:28" x14ac:dyDescent="0.3">
      <c r="A22" s="10"/>
      <c r="B22" s="10"/>
      <c r="C22" s="13"/>
      <c r="D22" s="13"/>
      <c r="E22" s="10"/>
      <c r="F22" s="10"/>
      <c r="G22" s="10"/>
      <c r="H22" s="10"/>
      <c r="I22" s="10"/>
      <c r="J22" s="10"/>
      <c r="K22" s="10"/>
      <c r="L22" s="10"/>
      <c r="M22" s="10"/>
      <c r="N22" s="10"/>
      <c r="O22" s="10"/>
      <c r="P22" s="10"/>
      <c r="Q22" s="10"/>
      <c r="R22" s="10"/>
      <c r="S22" s="10"/>
      <c r="T22" s="10"/>
      <c r="U22" s="10"/>
      <c r="V22" s="10"/>
      <c r="W22" s="10"/>
      <c r="X22" s="10"/>
      <c r="Y22" s="10"/>
      <c r="Z22" s="7">
        <f>IF(AND(VLOOKUP(Instructions!$B$15,'Data LookUp Tables'!$Z$2:$AA$31,2)&lt;='Complaints Register'!$C22,'Complaints Register'!$C22&lt;=Instructions!$B$15),1,0)</f>
        <v>0</v>
      </c>
      <c r="AA22" s="7">
        <f>IF(AND('Complaints Register'!C22&gt;45107,'Complaints Register'!C22&lt;=VLOOKUP(Instructions!B$15,'Data LookUp Tables'!Z$2:AA$30,2)),1,0)</f>
        <v>0</v>
      </c>
      <c r="AB22" s="7">
        <f>IF(OR('Complaints Register'!$D22&gt;Instructions!$B$15,D22=""),1,0)</f>
        <v>1</v>
      </c>
    </row>
    <row r="23" spans="1:28" x14ac:dyDescent="0.3">
      <c r="A23" s="10"/>
      <c r="B23" s="10"/>
      <c r="C23" s="13"/>
      <c r="D23" s="13"/>
      <c r="E23" s="10"/>
      <c r="F23" s="10"/>
      <c r="G23" s="10"/>
      <c r="H23" s="10"/>
      <c r="I23" s="10"/>
      <c r="J23" s="10"/>
      <c r="K23" s="10"/>
      <c r="L23" s="10"/>
      <c r="M23" s="10"/>
      <c r="N23" s="10"/>
      <c r="O23" s="10"/>
      <c r="P23" s="10"/>
      <c r="Q23" s="10"/>
      <c r="R23" s="10"/>
      <c r="S23" s="10"/>
      <c r="T23" s="10"/>
      <c r="U23" s="10"/>
      <c r="V23" s="10"/>
      <c r="W23" s="10"/>
      <c r="X23" s="10"/>
      <c r="Y23" s="10"/>
      <c r="Z23" s="7">
        <f>IF(AND(VLOOKUP(Instructions!$B$15,'Data LookUp Tables'!$Z$2:$AA$31,2)&lt;='Complaints Register'!$C23,'Complaints Register'!$C23&lt;=Instructions!$B$15),1,0)</f>
        <v>0</v>
      </c>
      <c r="AA23" s="7">
        <f>IF(AND('Complaints Register'!C23&gt;45107,'Complaints Register'!C23&lt;=VLOOKUP(Instructions!B$15,'Data LookUp Tables'!Z$2:AA$30,2)),1,0)</f>
        <v>0</v>
      </c>
      <c r="AB23" s="7">
        <f>IF(OR('Complaints Register'!$D23&gt;Instructions!$B$15,D23=""),1,0)</f>
        <v>1</v>
      </c>
    </row>
    <row r="24" spans="1:28" x14ac:dyDescent="0.3">
      <c r="A24" s="10"/>
      <c r="B24" s="10"/>
      <c r="C24" s="13"/>
      <c r="D24" s="13"/>
      <c r="E24" s="10"/>
      <c r="F24" s="10"/>
      <c r="G24" s="10"/>
      <c r="H24" s="10"/>
      <c r="I24" s="10"/>
      <c r="J24" s="10"/>
      <c r="K24" s="10"/>
      <c r="L24" s="10"/>
      <c r="M24" s="10"/>
      <c r="N24" s="10"/>
      <c r="O24" s="10"/>
      <c r="P24" s="10"/>
      <c r="Q24" s="10"/>
      <c r="R24" s="10"/>
      <c r="S24" s="10"/>
      <c r="T24" s="10"/>
      <c r="U24" s="10"/>
      <c r="V24" s="10"/>
      <c r="W24" s="10"/>
      <c r="X24" s="10"/>
      <c r="Y24" s="10"/>
      <c r="Z24" s="7">
        <f>IF(AND(VLOOKUP(Instructions!$B$15,'Data LookUp Tables'!$Z$2:$AA$31,2)&lt;='Complaints Register'!$C24,'Complaints Register'!$C24&lt;=Instructions!$B$15),1,0)</f>
        <v>0</v>
      </c>
      <c r="AA24" s="7">
        <f>IF(AND('Complaints Register'!C24&gt;45107,'Complaints Register'!C24&lt;=VLOOKUP(Instructions!B$15,'Data LookUp Tables'!Z$2:AA$30,2)),1,0)</f>
        <v>0</v>
      </c>
      <c r="AB24" s="7">
        <f>IF(OR('Complaints Register'!$D24&gt;Instructions!$B$15,D24=""),1,0)</f>
        <v>1</v>
      </c>
    </row>
    <row r="25" spans="1:28" x14ac:dyDescent="0.3">
      <c r="A25" s="10"/>
      <c r="B25" s="10"/>
      <c r="C25" s="13"/>
      <c r="D25" s="13"/>
      <c r="E25" s="10"/>
      <c r="F25" s="10"/>
      <c r="G25" s="10"/>
      <c r="H25" s="10"/>
      <c r="I25" s="10"/>
      <c r="J25" s="10"/>
      <c r="K25" s="10"/>
      <c r="L25" s="10"/>
      <c r="M25" s="10"/>
      <c r="N25" s="10"/>
      <c r="O25" s="10"/>
      <c r="P25" s="10"/>
      <c r="Q25" s="10"/>
      <c r="R25" s="10"/>
      <c r="S25" s="10"/>
      <c r="T25" s="10"/>
      <c r="U25" s="10"/>
      <c r="V25" s="10"/>
      <c r="W25" s="10"/>
      <c r="X25" s="10"/>
      <c r="Y25" s="10"/>
      <c r="Z25" s="7">
        <f>IF(AND(VLOOKUP(Instructions!$B$15,'Data LookUp Tables'!$Z$2:$AA$31,2)&lt;='Complaints Register'!$C25,'Complaints Register'!$C25&lt;=Instructions!$B$15),1,0)</f>
        <v>0</v>
      </c>
      <c r="AA25" s="7">
        <f>IF(AND('Complaints Register'!C25&gt;45107,'Complaints Register'!C25&lt;=VLOOKUP(Instructions!B$15,'Data LookUp Tables'!Z$2:AA$30,2)),1,0)</f>
        <v>0</v>
      </c>
      <c r="AB25" s="7">
        <f>IF(OR('Complaints Register'!$D25&gt;Instructions!$B$15,D25=""),1,0)</f>
        <v>1</v>
      </c>
    </row>
    <row r="26" spans="1:28" x14ac:dyDescent="0.3">
      <c r="A26" s="10"/>
      <c r="B26" s="10"/>
      <c r="C26" s="13"/>
      <c r="D26" s="13"/>
      <c r="E26" s="10"/>
      <c r="F26" s="10"/>
      <c r="G26" s="10"/>
      <c r="H26" s="10"/>
      <c r="I26" s="10"/>
      <c r="J26" s="10"/>
      <c r="K26" s="10"/>
      <c r="L26" s="10"/>
      <c r="M26" s="10"/>
      <c r="N26" s="10"/>
      <c r="O26" s="10"/>
      <c r="P26" s="10"/>
      <c r="Q26" s="10"/>
      <c r="R26" s="10"/>
      <c r="S26" s="10"/>
      <c r="T26" s="10"/>
      <c r="U26" s="10"/>
      <c r="V26" s="10"/>
      <c r="W26" s="10"/>
      <c r="X26" s="10"/>
      <c r="Y26" s="10"/>
      <c r="Z26" s="7">
        <f>IF(AND(VLOOKUP(Instructions!$B$15,'Data LookUp Tables'!$Z$2:$AA$31,2)&lt;='Complaints Register'!$C26,'Complaints Register'!$C26&lt;=Instructions!$B$15),1,0)</f>
        <v>0</v>
      </c>
      <c r="AA26" s="7">
        <f>IF(AND('Complaints Register'!C26&gt;45107,'Complaints Register'!C26&lt;=VLOOKUP(Instructions!B$15,'Data LookUp Tables'!Z$2:AA$30,2)),1,0)</f>
        <v>0</v>
      </c>
      <c r="AB26" s="7">
        <f>IF(OR('Complaints Register'!$D26&gt;Instructions!$B$15,D26=""),1,0)</f>
        <v>1</v>
      </c>
    </row>
    <row r="27" spans="1:28" x14ac:dyDescent="0.3">
      <c r="A27" s="10"/>
      <c r="B27" s="10"/>
      <c r="C27" s="13"/>
      <c r="D27" s="13"/>
      <c r="E27" s="10"/>
      <c r="F27" s="10"/>
      <c r="G27" s="10"/>
      <c r="H27" s="10"/>
      <c r="I27" s="10"/>
      <c r="J27" s="10"/>
      <c r="K27" s="10"/>
      <c r="L27" s="10"/>
      <c r="M27" s="10"/>
      <c r="N27" s="10"/>
      <c r="O27" s="10"/>
      <c r="P27" s="10"/>
      <c r="Q27" s="10"/>
      <c r="R27" s="10"/>
      <c r="S27" s="10"/>
      <c r="T27" s="10"/>
      <c r="U27" s="10"/>
      <c r="V27" s="10"/>
      <c r="W27" s="10"/>
      <c r="X27" s="10"/>
      <c r="Y27" s="10"/>
      <c r="Z27" s="7">
        <f>IF(AND(VLOOKUP(Instructions!$B$15,'Data LookUp Tables'!$Z$2:$AA$31,2)&lt;='Complaints Register'!$C27,'Complaints Register'!$C27&lt;=Instructions!$B$15),1,0)</f>
        <v>0</v>
      </c>
      <c r="AA27" s="7">
        <f>IF(AND('Complaints Register'!C27&gt;45107,'Complaints Register'!C27&lt;=VLOOKUP(Instructions!B$15,'Data LookUp Tables'!Z$2:AA$30,2)),1,0)</f>
        <v>0</v>
      </c>
      <c r="AB27" s="7">
        <f>IF(OR('Complaints Register'!$D27&gt;Instructions!$B$15,D27=""),1,0)</f>
        <v>1</v>
      </c>
    </row>
    <row r="28" spans="1:28" x14ac:dyDescent="0.3">
      <c r="A28" s="10"/>
      <c r="B28" s="10"/>
      <c r="C28" s="13"/>
      <c r="D28" s="13"/>
      <c r="E28" s="10"/>
      <c r="F28" s="10"/>
      <c r="G28" s="10"/>
      <c r="H28" s="10"/>
      <c r="I28" s="10"/>
      <c r="J28" s="10"/>
      <c r="K28" s="10"/>
      <c r="L28" s="10"/>
      <c r="M28" s="10"/>
      <c r="N28" s="10"/>
      <c r="O28" s="10"/>
      <c r="P28" s="10"/>
      <c r="Q28" s="10"/>
      <c r="R28" s="10"/>
      <c r="S28" s="10"/>
      <c r="T28" s="10"/>
      <c r="U28" s="10"/>
      <c r="V28" s="10"/>
      <c r="W28" s="10"/>
      <c r="X28" s="10"/>
      <c r="Y28" s="10"/>
      <c r="Z28" s="7">
        <f>IF(AND(VLOOKUP(Instructions!$B$15,'Data LookUp Tables'!$Z$2:$AA$31,2)&lt;='Complaints Register'!$C28,'Complaints Register'!$C28&lt;=Instructions!$B$15),1,0)</f>
        <v>0</v>
      </c>
      <c r="AA28" s="7">
        <f>IF(AND('Complaints Register'!C28&gt;45107,'Complaints Register'!C28&lt;=VLOOKUP(Instructions!B$15,'Data LookUp Tables'!Z$2:AA$30,2)),1,0)</f>
        <v>0</v>
      </c>
      <c r="AB28" s="7">
        <f>IF(OR('Complaints Register'!$D28&gt;Instructions!$B$15,D28=""),1,0)</f>
        <v>1</v>
      </c>
    </row>
    <row r="29" spans="1:28" x14ac:dyDescent="0.3">
      <c r="A29" s="10"/>
      <c r="B29" s="10"/>
      <c r="C29" s="13"/>
      <c r="D29" s="13"/>
      <c r="E29" s="10"/>
      <c r="F29" s="10"/>
      <c r="G29" s="10"/>
      <c r="H29" s="10"/>
      <c r="I29" s="10"/>
      <c r="J29" s="10"/>
      <c r="K29" s="10"/>
      <c r="L29" s="10"/>
      <c r="M29" s="10"/>
      <c r="N29" s="10"/>
      <c r="O29" s="10"/>
      <c r="P29" s="10"/>
      <c r="Q29" s="10"/>
      <c r="R29" s="10"/>
      <c r="S29" s="10"/>
      <c r="T29" s="10"/>
      <c r="U29" s="10"/>
      <c r="V29" s="10"/>
      <c r="W29" s="10"/>
      <c r="X29" s="10"/>
      <c r="Y29" s="10"/>
      <c r="Z29" s="7">
        <f>IF(AND(VLOOKUP(Instructions!$B$15,'Data LookUp Tables'!$Z$2:$AA$31,2)&lt;='Complaints Register'!$C29,'Complaints Register'!$C29&lt;=Instructions!$B$15),1,0)</f>
        <v>0</v>
      </c>
      <c r="AA29" s="7">
        <f>IF(AND('Complaints Register'!C29&gt;45107,'Complaints Register'!C29&lt;=VLOOKUP(Instructions!B$15,'Data LookUp Tables'!Z$2:AA$30,2)),1,0)</f>
        <v>0</v>
      </c>
      <c r="AB29" s="7">
        <f>IF(OR('Complaints Register'!$D29&gt;Instructions!$B$15,D29=""),1,0)</f>
        <v>1</v>
      </c>
    </row>
    <row r="30" spans="1:28" x14ac:dyDescent="0.3">
      <c r="A30" s="10"/>
      <c r="B30" s="10"/>
      <c r="C30" s="13"/>
      <c r="D30" s="13"/>
      <c r="E30" s="10"/>
      <c r="F30" s="10"/>
      <c r="G30" s="10"/>
      <c r="H30" s="10"/>
      <c r="I30" s="10"/>
      <c r="J30" s="10"/>
      <c r="K30" s="10"/>
      <c r="L30" s="10"/>
      <c r="M30" s="10"/>
      <c r="N30" s="10"/>
      <c r="O30" s="10"/>
      <c r="P30" s="10"/>
      <c r="Q30" s="10"/>
      <c r="R30" s="10"/>
      <c r="S30" s="10"/>
      <c r="T30" s="10"/>
      <c r="U30" s="10"/>
      <c r="V30" s="10"/>
      <c r="W30" s="10"/>
      <c r="X30" s="10"/>
      <c r="Y30" s="10"/>
      <c r="Z30" s="7">
        <f>IF(AND(VLOOKUP(Instructions!$B$15,'Data LookUp Tables'!$Z$2:$AA$31,2)&lt;='Complaints Register'!$C30,'Complaints Register'!$C30&lt;=Instructions!$B$15),1,0)</f>
        <v>0</v>
      </c>
      <c r="AA30" s="7">
        <f>IF(AND('Complaints Register'!C30&gt;45107,'Complaints Register'!C30&lt;=VLOOKUP(Instructions!B$15,'Data LookUp Tables'!Z$2:AA$30,2)),1,0)</f>
        <v>0</v>
      </c>
      <c r="AB30" s="7">
        <f>IF(OR('Complaints Register'!$D30&gt;Instructions!$B$15,D30=""),1,0)</f>
        <v>1</v>
      </c>
    </row>
    <row r="31" spans="1:28" x14ac:dyDescent="0.3">
      <c r="A31" s="10"/>
      <c r="B31" s="10"/>
      <c r="C31" s="13"/>
      <c r="D31" s="13"/>
      <c r="E31" s="10"/>
      <c r="F31" s="10"/>
      <c r="G31" s="10"/>
      <c r="H31" s="10"/>
      <c r="I31" s="10"/>
      <c r="J31" s="10"/>
      <c r="K31" s="10"/>
      <c r="L31" s="10"/>
      <c r="M31" s="10"/>
      <c r="N31" s="10"/>
      <c r="O31" s="10"/>
      <c r="P31" s="10"/>
      <c r="Q31" s="10"/>
      <c r="R31" s="10"/>
      <c r="S31" s="10"/>
      <c r="T31" s="10"/>
      <c r="U31" s="10"/>
      <c r="V31" s="10"/>
      <c r="W31" s="10"/>
      <c r="X31" s="10"/>
      <c r="Y31" s="10"/>
      <c r="Z31" s="7">
        <f>IF(AND(VLOOKUP(Instructions!$B$15,'Data LookUp Tables'!$Z$2:$AA$31,2)&lt;='Complaints Register'!$C31,'Complaints Register'!$C31&lt;=Instructions!$B$15),1,0)</f>
        <v>0</v>
      </c>
      <c r="AA31" s="7">
        <f>IF(AND('Complaints Register'!C31&gt;45107,'Complaints Register'!C31&lt;=VLOOKUP(Instructions!B$15,'Data LookUp Tables'!Z$2:AA$30,2)),1,0)</f>
        <v>0</v>
      </c>
      <c r="AB31" s="7">
        <f>IF(OR('Complaints Register'!$D31&gt;Instructions!$B$15,D31=""),1,0)</f>
        <v>1</v>
      </c>
    </row>
    <row r="32" spans="1:28" x14ac:dyDescent="0.3">
      <c r="A32" s="10"/>
      <c r="B32" s="10"/>
      <c r="C32" s="13"/>
      <c r="D32" s="13"/>
      <c r="E32" s="10"/>
      <c r="F32" s="10"/>
      <c r="G32" s="10"/>
      <c r="H32" s="10"/>
      <c r="I32" s="10"/>
      <c r="J32" s="10"/>
      <c r="K32" s="10"/>
      <c r="L32" s="10"/>
      <c r="M32" s="10"/>
      <c r="N32" s="10"/>
      <c r="O32" s="10"/>
      <c r="P32" s="10"/>
      <c r="Q32" s="10"/>
      <c r="R32" s="10"/>
      <c r="S32" s="10"/>
      <c r="T32" s="10"/>
      <c r="U32" s="10"/>
      <c r="V32" s="10"/>
      <c r="W32" s="10"/>
      <c r="X32" s="10"/>
      <c r="Y32" s="10"/>
      <c r="Z32" s="7">
        <f>IF(AND(VLOOKUP(Instructions!$B$15,'Data LookUp Tables'!$Z$2:$AA$31,2)&lt;='Complaints Register'!$C32,'Complaints Register'!$C32&lt;=Instructions!$B$15),1,0)</f>
        <v>0</v>
      </c>
      <c r="AA32" s="7">
        <f>IF(AND('Complaints Register'!C32&gt;45107,'Complaints Register'!C32&lt;=VLOOKUP(Instructions!B$15,'Data LookUp Tables'!Z$2:AA$30,2)),1,0)</f>
        <v>0</v>
      </c>
      <c r="AB32" s="7">
        <f>IF(OR('Complaints Register'!$D32&gt;Instructions!$B$15,D32=""),1,0)</f>
        <v>1</v>
      </c>
    </row>
    <row r="33" spans="1:28" x14ac:dyDescent="0.3">
      <c r="A33" s="10"/>
      <c r="B33" s="10"/>
      <c r="C33" s="13"/>
      <c r="D33" s="13"/>
      <c r="E33" s="10"/>
      <c r="F33" s="10"/>
      <c r="G33" s="10"/>
      <c r="H33" s="10"/>
      <c r="I33" s="10"/>
      <c r="J33" s="10"/>
      <c r="K33" s="10"/>
      <c r="L33" s="10"/>
      <c r="M33" s="10"/>
      <c r="N33" s="10"/>
      <c r="O33" s="10"/>
      <c r="P33" s="10"/>
      <c r="Q33" s="10"/>
      <c r="R33" s="10"/>
      <c r="S33" s="10"/>
      <c r="T33" s="10"/>
      <c r="U33" s="10"/>
      <c r="V33" s="10"/>
      <c r="W33" s="10"/>
      <c r="X33" s="10"/>
      <c r="Y33" s="10"/>
      <c r="Z33" s="7">
        <f>IF(AND(VLOOKUP(Instructions!$B$15,'Data LookUp Tables'!$Z$2:$AA$31,2)&lt;='Complaints Register'!$C33,'Complaints Register'!$C33&lt;=Instructions!$B$15),1,0)</f>
        <v>0</v>
      </c>
      <c r="AA33" s="7">
        <f>IF(AND('Complaints Register'!C33&gt;45107,'Complaints Register'!C33&lt;=VLOOKUP(Instructions!B$15,'Data LookUp Tables'!Z$2:AA$30,2)),1,0)</f>
        <v>0</v>
      </c>
      <c r="AB33" s="7">
        <f>IF(OR('Complaints Register'!$D33&gt;Instructions!$B$15,D33=""),1,0)</f>
        <v>1</v>
      </c>
    </row>
    <row r="34" spans="1:28" x14ac:dyDescent="0.3">
      <c r="A34" s="10"/>
      <c r="B34" s="10"/>
      <c r="C34" s="13"/>
      <c r="D34" s="13"/>
      <c r="E34" s="10"/>
      <c r="F34" s="10"/>
      <c r="G34" s="10"/>
      <c r="H34" s="10"/>
      <c r="I34" s="10"/>
      <c r="J34" s="10"/>
      <c r="K34" s="10"/>
      <c r="L34" s="10"/>
      <c r="M34" s="10"/>
      <c r="N34" s="10"/>
      <c r="O34" s="10"/>
      <c r="P34" s="10"/>
      <c r="Q34" s="10"/>
      <c r="R34" s="10"/>
      <c r="S34" s="10"/>
      <c r="T34" s="10"/>
      <c r="U34" s="10"/>
      <c r="V34" s="10"/>
      <c r="W34" s="10"/>
      <c r="X34" s="10"/>
      <c r="Y34" s="10"/>
      <c r="Z34" s="7">
        <f>IF(AND(VLOOKUP(Instructions!$B$15,'Data LookUp Tables'!$Z$2:$AA$31,2)&lt;='Complaints Register'!$C34,'Complaints Register'!$C34&lt;=Instructions!$B$15),1,0)</f>
        <v>0</v>
      </c>
      <c r="AA34" s="7">
        <f>IF(AND('Complaints Register'!C34&gt;45107,'Complaints Register'!C34&lt;=VLOOKUP(Instructions!B$15,'Data LookUp Tables'!Z$2:AA$30,2)),1,0)</f>
        <v>0</v>
      </c>
      <c r="AB34" s="7">
        <f>IF(OR('Complaints Register'!$D34&gt;Instructions!$B$15,D34=""),1,0)</f>
        <v>1</v>
      </c>
    </row>
    <row r="35" spans="1:28" x14ac:dyDescent="0.3">
      <c r="A35" s="10"/>
      <c r="B35" s="10"/>
      <c r="C35" s="13"/>
      <c r="D35" s="13"/>
      <c r="E35" s="10"/>
      <c r="F35" s="10"/>
      <c r="G35" s="10"/>
      <c r="H35" s="10"/>
      <c r="I35" s="10"/>
      <c r="J35" s="10"/>
      <c r="K35" s="10"/>
      <c r="L35" s="10"/>
      <c r="M35" s="10"/>
      <c r="N35" s="10"/>
      <c r="O35" s="10"/>
      <c r="P35" s="10"/>
      <c r="Q35" s="10"/>
      <c r="R35" s="10"/>
      <c r="S35" s="10"/>
      <c r="T35" s="10"/>
      <c r="U35" s="10"/>
      <c r="V35" s="10"/>
      <c r="W35" s="10"/>
      <c r="X35" s="10"/>
      <c r="Y35" s="10"/>
      <c r="Z35" s="7">
        <f>IF(AND(VLOOKUP(Instructions!$B$15,'Data LookUp Tables'!$Z$2:$AA$31,2)&lt;='Complaints Register'!$C35,'Complaints Register'!$C35&lt;=Instructions!$B$15),1,0)</f>
        <v>0</v>
      </c>
      <c r="AA35" s="7">
        <f>IF(AND('Complaints Register'!C35&gt;45107,'Complaints Register'!C35&lt;=VLOOKUP(Instructions!B$15,'Data LookUp Tables'!Z$2:AA$30,2)),1,0)</f>
        <v>0</v>
      </c>
      <c r="AB35" s="7">
        <f>IF(OR('Complaints Register'!$D35&gt;Instructions!$B$15,D35=""),1,0)</f>
        <v>1</v>
      </c>
    </row>
    <row r="36" spans="1:28" x14ac:dyDescent="0.3">
      <c r="A36" s="10"/>
      <c r="B36" s="10"/>
      <c r="C36" s="13"/>
      <c r="D36" s="13"/>
      <c r="E36" s="10"/>
      <c r="F36" s="10"/>
      <c r="G36" s="10"/>
      <c r="H36" s="10"/>
      <c r="I36" s="10"/>
      <c r="J36" s="10"/>
      <c r="K36" s="10"/>
      <c r="L36" s="10"/>
      <c r="M36" s="10"/>
      <c r="N36" s="10"/>
      <c r="O36" s="10"/>
      <c r="P36" s="10"/>
      <c r="Q36" s="10"/>
      <c r="R36" s="10"/>
      <c r="S36" s="10"/>
      <c r="T36" s="10"/>
      <c r="U36" s="10"/>
      <c r="V36" s="10"/>
      <c r="W36" s="10"/>
      <c r="X36" s="10"/>
      <c r="Y36" s="10"/>
      <c r="Z36" s="7">
        <f>IF(AND(VLOOKUP(Instructions!$B$15,'Data LookUp Tables'!$Z$2:$AA$31,2)&lt;='Complaints Register'!$C36,'Complaints Register'!$C36&lt;=Instructions!$B$15),1,0)</f>
        <v>0</v>
      </c>
      <c r="AA36" s="7">
        <f>IF(AND('Complaints Register'!C36&gt;45107,'Complaints Register'!C36&lt;=VLOOKUP(Instructions!B$15,'Data LookUp Tables'!Z$2:AA$30,2)),1,0)</f>
        <v>0</v>
      </c>
      <c r="AB36" s="7">
        <f>IF(OR('Complaints Register'!$D36&gt;Instructions!$B$15,D36=""),1,0)</f>
        <v>1</v>
      </c>
    </row>
    <row r="37" spans="1:28" x14ac:dyDescent="0.3">
      <c r="A37" s="10"/>
      <c r="B37" s="10"/>
      <c r="C37" s="13"/>
      <c r="D37" s="13"/>
      <c r="E37" s="10"/>
      <c r="F37" s="10"/>
      <c r="G37" s="10"/>
      <c r="H37" s="10"/>
      <c r="I37" s="10"/>
      <c r="J37" s="10"/>
      <c r="K37" s="10"/>
      <c r="L37" s="10"/>
      <c r="M37" s="10"/>
      <c r="N37" s="10"/>
      <c r="O37" s="10"/>
      <c r="P37" s="10"/>
      <c r="Q37" s="10"/>
      <c r="R37" s="10"/>
      <c r="S37" s="10"/>
      <c r="T37" s="10"/>
      <c r="U37" s="10"/>
      <c r="V37" s="10"/>
      <c r="W37" s="10"/>
      <c r="X37" s="10"/>
      <c r="Y37" s="10"/>
      <c r="Z37" s="7">
        <f>IF(AND(VLOOKUP(Instructions!$B$15,'Data LookUp Tables'!$Z$2:$AA$31,2)&lt;='Complaints Register'!$C37,'Complaints Register'!$C37&lt;=Instructions!$B$15),1,0)</f>
        <v>0</v>
      </c>
      <c r="AA37" s="7">
        <f>IF(AND('Complaints Register'!C37&gt;45107,'Complaints Register'!C37&lt;=VLOOKUP(Instructions!B$15,'Data LookUp Tables'!Z$2:AA$30,2)),1,0)</f>
        <v>0</v>
      </c>
      <c r="AB37" s="7">
        <f>IF(OR('Complaints Register'!$D37&gt;Instructions!$B$15,D37=""),1,0)</f>
        <v>1</v>
      </c>
    </row>
    <row r="38" spans="1:28" x14ac:dyDescent="0.3">
      <c r="A38" s="10"/>
      <c r="B38" s="10"/>
      <c r="C38" s="13"/>
      <c r="D38" s="13"/>
      <c r="E38" s="10"/>
      <c r="F38" s="10"/>
      <c r="G38" s="10"/>
      <c r="H38" s="10"/>
      <c r="I38" s="10"/>
      <c r="J38" s="10"/>
      <c r="K38" s="10"/>
      <c r="L38" s="10"/>
      <c r="M38" s="10"/>
      <c r="N38" s="10"/>
      <c r="O38" s="10"/>
      <c r="P38" s="10"/>
      <c r="Q38" s="10"/>
      <c r="R38" s="10"/>
      <c r="S38" s="10"/>
      <c r="T38" s="10"/>
      <c r="U38" s="10"/>
      <c r="V38" s="10"/>
      <c r="W38" s="10"/>
      <c r="X38" s="10"/>
      <c r="Y38" s="10"/>
      <c r="Z38" s="7">
        <f>IF(AND(VLOOKUP(Instructions!$B$15,'Data LookUp Tables'!$Z$2:$AA$31,2)&lt;='Complaints Register'!$C38,'Complaints Register'!$C38&lt;=Instructions!$B$15),1,0)</f>
        <v>0</v>
      </c>
      <c r="AA38" s="7">
        <f>IF(AND('Complaints Register'!C38&gt;45107,'Complaints Register'!C38&lt;=VLOOKUP(Instructions!B$15,'Data LookUp Tables'!Z$2:AA$30,2)),1,0)</f>
        <v>0</v>
      </c>
      <c r="AB38" s="7">
        <f>IF(OR('Complaints Register'!$D38&gt;Instructions!$B$15,D38=""),1,0)</f>
        <v>1</v>
      </c>
    </row>
    <row r="39" spans="1:28" x14ac:dyDescent="0.3">
      <c r="A39" s="10"/>
      <c r="B39" s="10"/>
      <c r="C39" s="13"/>
      <c r="D39" s="13"/>
      <c r="E39" s="10"/>
      <c r="F39" s="10"/>
      <c r="G39" s="10"/>
      <c r="H39" s="10"/>
      <c r="I39" s="10"/>
      <c r="J39" s="10"/>
      <c r="K39" s="10"/>
      <c r="L39" s="10"/>
      <c r="M39" s="10"/>
      <c r="N39" s="10"/>
      <c r="O39" s="10"/>
      <c r="P39" s="10"/>
      <c r="Q39" s="10"/>
      <c r="R39" s="10"/>
      <c r="S39" s="10"/>
      <c r="T39" s="10"/>
      <c r="U39" s="10"/>
      <c r="V39" s="10"/>
      <c r="W39" s="10"/>
      <c r="X39" s="10"/>
      <c r="Y39" s="10"/>
      <c r="Z39" s="7">
        <f>IF(AND(VLOOKUP(Instructions!$B$15,'Data LookUp Tables'!$Z$2:$AA$31,2)&lt;='Complaints Register'!$C39,'Complaints Register'!$C39&lt;=Instructions!$B$15),1,0)</f>
        <v>0</v>
      </c>
      <c r="AA39" s="7">
        <f>IF(AND('Complaints Register'!C39&gt;45107,'Complaints Register'!C39&lt;=VLOOKUP(Instructions!B$15,'Data LookUp Tables'!Z$2:AA$30,2)),1,0)</f>
        <v>0</v>
      </c>
      <c r="AB39" s="7">
        <f>IF(OR('Complaints Register'!$D39&gt;Instructions!$B$15,D39=""),1,0)</f>
        <v>1</v>
      </c>
    </row>
    <row r="40" spans="1:28" x14ac:dyDescent="0.3">
      <c r="A40" s="10"/>
      <c r="B40" s="10"/>
      <c r="C40" s="13"/>
      <c r="D40" s="13"/>
      <c r="E40" s="10"/>
      <c r="F40" s="10"/>
      <c r="G40" s="10"/>
      <c r="H40" s="10"/>
      <c r="I40" s="10"/>
      <c r="J40" s="10"/>
      <c r="K40" s="10"/>
      <c r="L40" s="10"/>
      <c r="M40" s="10"/>
      <c r="N40" s="10"/>
      <c r="O40" s="10"/>
      <c r="P40" s="10"/>
      <c r="Q40" s="10"/>
      <c r="R40" s="10"/>
      <c r="S40" s="10"/>
      <c r="T40" s="10"/>
      <c r="U40" s="10"/>
      <c r="V40" s="10"/>
      <c r="W40" s="10"/>
      <c r="X40" s="10"/>
      <c r="Y40" s="10"/>
      <c r="Z40" s="7">
        <f>IF(AND(VLOOKUP(Instructions!$B$15,'Data LookUp Tables'!$Z$2:$AA$31,2)&lt;='Complaints Register'!$C40,'Complaints Register'!$C40&lt;=Instructions!$B$15),1,0)</f>
        <v>0</v>
      </c>
      <c r="AA40" s="7">
        <f>IF(AND('Complaints Register'!C40&gt;45107,'Complaints Register'!C40&lt;=VLOOKUP(Instructions!B$15,'Data LookUp Tables'!Z$2:AA$30,2)),1,0)</f>
        <v>0</v>
      </c>
      <c r="AB40" s="7">
        <f>IF(OR('Complaints Register'!$D40&gt;Instructions!$B$15,D40=""),1,0)</f>
        <v>1</v>
      </c>
    </row>
    <row r="41" spans="1:28" x14ac:dyDescent="0.3">
      <c r="A41" s="10"/>
      <c r="B41" s="10"/>
      <c r="C41" s="13"/>
      <c r="D41" s="13"/>
      <c r="E41" s="10"/>
      <c r="F41" s="10"/>
      <c r="G41" s="10"/>
      <c r="H41" s="10"/>
      <c r="I41" s="10"/>
      <c r="J41" s="10"/>
      <c r="K41" s="10"/>
      <c r="L41" s="10"/>
      <c r="M41" s="10"/>
      <c r="N41" s="10"/>
      <c r="O41" s="10"/>
      <c r="P41" s="10"/>
      <c r="Q41" s="10"/>
      <c r="R41" s="10"/>
      <c r="S41" s="10"/>
      <c r="T41" s="10"/>
      <c r="U41" s="10"/>
      <c r="V41" s="10"/>
      <c r="W41" s="10"/>
      <c r="X41" s="10"/>
      <c r="Y41" s="10"/>
      <c r="Z41" s="7">
        <f>IF(AND(VLOOKUP(Instructions!$B$15,'Data LookUp Tables'!$Z$2:$AA$31,2)&lt;='Complaints Register'!$C41,'Complaints Register'!$C41&lt;=Instructions!$B$15),1,0)</f>
        <v>0</v>
      </c>
      <c r="AA41" s="7">
        <f>IF(AND('Complaints Register'!C41&gt;45107,'Complaints Register'!C41&lt;=VLOOKUP(Instructions!B$15,'Data LookUp Tables'!Z$2:AA$30,2)),1,0)</f>
        <v>0</v>
      </c>
      <c r="AB41" s="7">
        <f>IF(OR('Complaints Register'!$D41&gt;Instructions!$B$15,D41=""),1,0)</f>
        <v>1</v>
      </c>
    </row>
    <row r="42" spans="1:28" x14ac:dyDescent="0.3">
      <c r="A42" s="10"/>
      <c r="B42" s="10"/>
      <c r="C42" s="13"/>
      <c r="D42" s="13"/>
      <c r="E42" s="10"/>
      <c r="F42" s="10"/>
      <c r="G42" s="10"/>
      <c r="H42" s="10"/>
      <c r="I42" s="10"/>
      <c r="J42" s="10"/>
      <c r="K42" s="10"/>
      <c r="L42" s="10"/>
      <c r="M42" s="10"/>
      <c r="N42" s="10"/>
      <c r="O42" s="10"/>
      <c r="P42" s="10"/>
      <c r="Q42" s="10"/>
      <c r="R42" s="10"/>
      <c r="S42" s="10"/>
      <c r="T42" s="10"/>
      <c r="U42" s="10"/>
      <c r="V42" s="10"/>
      <c r="W42" s="10"/>
      <c r="X42" s="10"/>
      <c r="Y42" s="10"/>
      <c r="Z42" s="7">
        <f>IF(AND(VLOOKUP(Instructions!$B$15,'Data LookUp Tables'!$Z$2:$AA$31,2)&lt;='Complaints Register'!$C42,'Complaints Register'!$C42&lt;=Instructions!$B$15),1,0)</f>
        <v>0</v>
      </c>
      <c r="AA42" s="7">
        <f>IF(AND('Complaints Register'!C42&gt;45107,'Complaints Register'!C42&lt;=VLOOKUP(Instructions!B$15,'Data LookUp Tables'!Z$2:AA$30,2)),1,0)</f>
        <v>0</v>
      </c>
      <c r="AB42" s="7">
        <f>IF(OR('Complaints Register'!$D42&gt;Instructions!$B$15,D42=""),1,0)</f>
        <v>1</v>
      </c>
    </row>
    <row r="43" spans="1:28" x14ac:dyDescent="0.3">
      <c r="A43" s="10"/>
      <c r="B43" s="10"/>
      <c r="C43" s="13"/>
      <c r="D43" s="13"/>
      <c r="E43" s="10"/>
      <c r="F43" s="10"/>
      <c r="G43" s="10"/>
      <c r="H43" s="10"/>
      <c r="I43" s="10"/>
      <c r="J43" s="10"/>
      <c r="K43" s="10"/>
      <c r="L43" s="10"/>
      <c r="M43" s="10"/>
      <c r="N43" s="10"/>
      <c r="O43" s="10"/>
      <c r="P43" s="10"/>
      <c r="Q43" s="10"/>
      <c r="R43" s="10"/>
      <c r="S43" s="10"/>
      <c r="T43" s="10"/>
      <c r="U43" s="10"/>
      <c r="V43" s="10"/>
      <c r="W43" s="10"/>
      <c r="X43" s="10"/>
      <c r="Y43" s="10"/>
      <c r="Z43" s="7">
        <f>IF(AND(VLOOKUP(Instructions!$B$15,'Data LookUp Tables'!$Z$2:$AA$31,2)&lt;='Complaints Register'!$C43,'Complaints Register'!$C43&lt;=Instructions!$B$15),1,0)</f>
        <v>0</v>
      </c>
      <c r="AA43" s="7">
        <f>IF(AND('Complaints Register'!C43&gt;45107,'Complaints Register'!C43&lt;=VLOOKUP(Instructions!B$15,'Data LookUp Tables'!Z$2:AA$30,2)),1,0)</f>
        <v>0</v>
      </c>
      <c r="AB43" s="7">
        <f>IF(OR('Complaints Register'!$D43&gt;Instructions!$B$15,D43=""),1,0)</f>
        <v>1</v>
      </c>
    </row>
    <row r="44" spans="1:28" x14ac:dyDescent="0.3">
      <c r="A44" s="10"/>
      <c r="B44" s="10"/>
      <c r="C44" s="13"/>
      <c r="D44" s="13"/>
      <c r="E44" s="10"/>
      <c r="F44" s="10"/>
      <c r="G44" s="10"/>
      <c r="H44" s="10"/>
      <c r="I44" s="10"/>
      <c r="J44" s="10"/>
      <c r="K44" s="10"/>
      <c r="L44" s="10"/>
      <c r="M44" s="10"/>
      <c r="N44" s="10"/>
      <c r="O44" s="10"/>
      <c r="P44" s="10"/>
      <c r="Q44" s="10"/>
      <c r="R44" s="10"/>
      <c r="S44" s="10"/>
      <c r="T44" s="10"/>
      <c r="U44" s="10"/>
      <c r="V44" s="10"/>
      <c r="W44" s="10"/>
      <c r="X44" s="10"/>
      <c r="Y44" s="10"/>
      <c r="Z44" s="7">
        <f>IF(AND(VLOOKUP(Instructions!$B$15,'Data LookUp Tables'!$Z$2:$AA$31,2)&lt;='Complaints Register'!$C44,'Complaints Register'!$C44&lt;=Instructions!$B$15),1,0)</f>
        <v>0</v>
      </c>
      <c r="AA44" s="7">
        <f>IF(AND('Complaints Register'!C44&gt;45107,'Complaints Register'!C44&lt;=VLOOKUP(Instructions!B$15,'Data LookUp Tables'!Z$2:AA$30,2)),1,0)</f>
        <v>0</v>
      </c>
      <c r="AB44" s="7">
        <f>IF(OR('Complaints Register'!$D44&gt;Instructions!$B$15,D44=""),1,0)</f>
        <v>1</v>
      </c>
    </row>
    <row r="45" spans="1:28" x14ac:dyDescent="0.3">
      <c r="A45" s="10"/>
      <c r="B45" s="10"/>
      <c r="C45" s="13"/>
      <c r="D45" s="13"/>
      <c r="E45" s="10"/>
      <c r="F45" s="10"/>
      <c r="G45" s="10"/>
      <c r="H45" s="10"/>
      <c r="I45" s="10"/>
      <c r="J45" s="10"/>
      <c r="K45" s="10"/>
      <c r="L45" s="10"/>
      <c r="M45" s="10"/>
      <c r="N45" s="10"/>
      <c r="O45" s="10"/>
      <c r="P45" s="10"/>
      <c r="Q45" s="10"/>
      <c r="R45" s="10"/>
      <c r="S45" s="10"/>
      <c r="T45" s="10"/>
      <c r="U45" s="10"/>
      <c r="V45" s="10"/>
      <c r="W45" s="10"/>
      <c r="X45" s="10"/>
      <c r="Y45" s="10"/>
      <c r="Z45" s="7">
        <f>IF(AND(VLOOKUP(Instructions!$B$15,'Data LookUp Tables'!$Z$2:$AA$31,2)&lt;='Complaints Register'!$C45,'Complaints Register'!$C45&lt;=Instructions!$B$15),1,0)</f>
        <v>0</v>
      </c>
      <c r="AA45" s="7">
        <f>IF(AND('Complaints Register'!C45&gt;45107,'Complaints Register'!C45&lt;=VLOOKUP(Instructions!B$15,'Data LookUp Tables'!Z$2:AA$30,2)),1,0)</f>
        <v>0</v>
      </c>
      <c r="AB45" s="7">
        <f>IF(OR('Complaints Register'!$D45&gt;Instructions!$B$15,D45=""),1,0)</f>
        <v>1</v>
      </c>
    </row>
    <row r="46" spans="1:28" x14ac:dyDescent="0.3">
      <c r="A46" s="10"/>
      <c r="B46" s="10"/>
      <c r="C46" s="13"/>
      <c r="D46" s="13"/>
      <c r="E46" s="10"/>
      <c r="F46" s="10"/>
      <c r="G46" s="10"/>
      <c r="H46" s="10"/>
      <c r="I46" s="10"/>
      <c r="J46" s="10"/>
      <c r="K46" s="10"/>
      <c r="L46" s="10"/>
      <c r="M46" s="10"/>
      <c r="N46" s="10"/>
      <c r="O46" s="10"/>
      <c r="P46" s="10"/>
      <c r="Q46" s="10"/>
      <c r="R46" s="10"/>
      <c r="S46" s="10"/>
      <c r="T46" s="10"/>
      <c r="U46" s="10"/>
      <c r="V46" s="10"/>
      <c r="W46" s="10"/>
      <c r="X46" s="10"/>
      <c r="Y46" s="10"/>
      <c r="Z46" s="7">
        <f>IF(AND(VLOOKUP(Instructions!$B$15,'Data LookUp Tables'!$Z$2:$AA$31,2)&lt;='Complaints Register'!$C46,'Complaints Register'!$C46&lt;=Instructions!$B$15),1,0)</f>
        <v>0</v>
      </c>
      <c r="AA46" s="7">
        <f>IF(AND('Complaints Register'!C46&gt;45107,'Complaints Register'!C46&lt;=VLOOKUP(Instructions!B$15,'Data LookUp Tables'!Z$2:AA$30,2)),1,0)</f>
        <v>0</v>
      </c>
      <c r="AB46" s="7">
        <f>IF(OR('Complaints Register'!$D46&gt;Instructions!$B$15,D46=""),1,0)</f>
        <v>1</v>
      </c>
    </row>
    <row r="47" spans="1:28" x14ac:dyDescent="0.3">
      <c r="A47" s="10"/>
      <c r="B47" s="10"/>
      <c r="C47" s="13"/>
      <c r="D47" s="13"/>
      <c r="E47" s="10"/>
      <c r="F47" s="10"/>
      <c r="G47" s="10"/>
      <c r="H47" s="10"/>
      <c r="I47" s="10"/>
      <c r="J47" s="10"/>
      <c r="K47" s="10"/>
      <c r="L47" s="10"/>
      <c r="M47" s="10"/>
      <c r="N47" s="10"/>
      <c r="O47" s="10"/>
      <c r="P47" s="10"/>
      <c r="Q47" s="10"/>
      <c r="R47" s="10"/>
      <c r="S47" s="10"/>
      <c r="T47" s="10"/>
      <c r="U47" s="10"/>
      <c r="V47" s="10"/>
      <c r="W47" s="10"/>
      <c r="X47" s="10"/>
      <c r="Y47" s="10"/>
      <c r="Z47" s="7">
        <f>IF(AND(VLOOKUP(Instructions!$B$15,'Data LookUp Tables'!$Z$2:$AA$31,2)&lt;='Complaints Register'!$C47,'Complaints Register'!$C47&lt;=Instructions!$B$15),1,0)</f>
        <v>0</v>
      </c>
      <c r="AA47" s="7">
        <f>IF(AND('Complaints Register'!C47&gt;45107,'Complaints Register'!C47&lt;=VLOOKUP(Instructions!B$15,'Data LookUp Tables'!Z$2:AA$30,2)),1,0)</f>
        <v>0</v>
      </c>
      <c r="AB47" s="7">
        <f>IF(OR('Complaints Register'!$D47&gt;Instructions!$B$15,D47=""),1,0)</f>
        <v>1</v>
      </c>
    </row>
    <row r="48" spans="1:28" x14ac:dyDescent="0.3">
      <c r="A48" s="10"/>
      <c r="B48" s="10"/>
      <c r="C48" s="13"/>
      <c r="D48" s="13"/>
      <c r="E48" s="10"/>
      <c r="F48" s="10"/>
      <c r="G48" s="10"/>
      <c r="H48" s="10"/>
      <c r="I48" s="10"/>
      <c r="J48" s="10"/>
      <c r="K48" s="10"/>
      <c r="L48" s="10"/>
      <c r="M48" s="10"/>
      <c r="N48" s="10"/>
      <c r="O48" s="10"/>
      <c r="P48" s="10"/>
      <c r="Q48" s="10"/>
      <c r="R48" s="10"/>
      <c r="S48" s="10"/>
      <c r="T48" s="10"/>
      <c r="U48" s="10"/>
      <c r="V48" s="10"/>
      <c r="W48" s="10"/>
      <c r="X48" s="10"/>
      <c r="Y48" s="10"/>
      <c r="Z48" s="7">
        <f>IF(AND(VLOOKUP(Instructions!$B$15,'Data LookUp Tables'!$Z$2:$AA$31,2)&lt;='Complaints Register'!$C48,'Complaints Register'!$C48&lt;=Instructions!$B$15),1,0)</f>
        <v>0</v>
      </c>
      <c r="AA48" s="7">
        <f>IF(AND('Complaints Register'!C48&gt;45107,'Complaints Register'!C48&lt;=VLOOKUP(Instructions!B$15,'Data LookUp Tables'!Z$2:AA$30,2)),1,0)</f>
        <v>0</v>
      </c>
      <c r="AB48" s="7">
        <f>IF(OR('Complaints Register'!$D48&gt;Instructions!$B$15,D48=""),1,0)</f>
        <v>1</v>
      </c>
    </row>
    <row r="49" spans="1:28" x14ac:dyDescent="0.3">
      <c r="A49" s="10"/>
      <c r="B49" s="10"/>
      <c r="C49" s="13"/>
      <c r="D49" s="13"/>
      <c r="E49" s="10"/>
      <c r="F49" s="10"/>
      <c r="G49" s="10"/>
      <c r="H49" s="10"/>
      <c r="I49" s="10"/>
      <c r="J49" s="10"/>
      <c r="K49" s="10"/>
      <c r="L49" s="10"/>
      <c r="M49" s="10"/>
      <c r="N49" s="10"/>
      <c r="O49" s="10"/>
      <c r="P49" s="10"/>
      <c r="Q49" s="10"/>
      <c r="R49" s="10"/>
      <c r="S49" s="10"/>
      <c r="T49" s="10"/>
      <c r="U49" s="10"/>
      <c r="V49" s="10"/>
      <c r="W49" s="10"/>
      <c r="X49" s="10"/>
      <c r="Y49" s="10"/>
      <c r="Z49" s="7">
        <f>IF(AND(VLOOKUP(Instructions!$B$15,'Data LookUp Tables'!$Z$2:$AA$31,2)&lt;='Complaints Register'!$C49,'Complaints Register'!$C49&lt;=Instructions!$B$15),1,0)</f>
        <v>0</v>
      </c>
      <c r="AA49" s="7">
        <f>IF(AND('Complaints Register'!C49&gt;45107,'Complaints Register'!C49&lt;=VLOOKUP(Instructions!B$15,'Data LookUp Tables'!Z$2:AA$30,2)),1,0)</f>
        <v>0</v>
      </c>
      <c r="AB49" s="7">
        <f>IF(OR('Complaints Register'!$D49&gt;Instructions!$B$15,D49=""),1,0)</f>
        <v>1</v>
      </c>
    </row>
    <row r="50" spans="1:28" x14ac:dyDescent="0.3">
      <c r="A50" s="10"/>
      <c r="B50" s="10"/>
      <c r="C50" s="13"/>
      <c r="D50" s="13"/>
      <c r="E50" s="10"/>
      <c r="F50" s="10"/>
      <c r="G50" s="10"/>
      <c r="H50" s="10"/>
      <c r="I50" s="10"/>
      <c r="J50" s="10"/>
      <c r="K50" s="10"/>
      <c r="L50" s="10"/>
      <c r="M50" s="10"/>
      <c r="N50" s="10"/>
      <c r="O50" s="10"/>
      <c r="P50" s="10"/>
      <c r="Q50" s="10"/>
      <c r="R50" s="10"/>
      <c r="S50" s="10"/>
      <c r="T50" s="10"/>
      <c r="U50" s="10"/>
      <c r="V50" s="10"/>
      <c r="W50" s="10"/>
      <c r="X50" s="10"/>
      <c r="Y50" s="10"/>
      <c r="Z50" s="7">
        <f>IF(AND(VLOOKUP(Instructions!$B$15,'Data LookUp Tables'!$Z$2:$AA$31,2)&lt;='Complaints Register'!$C50,'Complaints Register'!$C50&lt;=Instructions!$B$15),1,0)</f>
        <v>0</v>
      </c>
      <c r="AA50" s="7">
        <f>IF(AND('Complaints Register'!C50&gt;45107,'Complaints Register'!C50&lt;=VLOOKUP(Instructions!B$15,'Data LookUp Tables'!Z$2:AA$30,2)),1,0)</f>
        <v>0</v>
      </c>
      <c r="AB50" s="7">
        <f>IF(OR('Complaints Register'!$D50&gt;Instructions!$B$15,D50=""),1,0)</f>
        <v>1</v>
      </c>
    </row>
    <row r="51" spans="1:28" x14ac:dyDescent="0.3">
      <c r="A51" s="10"/>
      <c r="B51" s="10"/>
      <c r="C51" s="13"/>
      <c r="D51" s="13"/>
      <c r="E51" s="10"/>
      <c r="F51" s="10"/>
      <c r="G51" s="10"/>
      <c r="H51" s="10"/>
      <c r="I51" s="10"/>
      <c r="J51" s="10"/>
      <c r="K51" s="10"/>
      <c r="L51" s="10"/>
      <c r="M51" s="10"/>
      <c r="N51" s="10"/>
      <c r="O51" s="10"/>
      <c r="P51" s="10"/>
      <c r="Q51" s="10"/>
      <c r="R51" s="10"/>
      <c r="S51" s="10"/>
      <c r="T51" s="10"/>
      <c r="U51" s="10"/>
      <c r="V51" s="10"/>
      <c r="W51" s="10"/>
      <c r="X51" s="10"/>
      <c r="Y51" s="10"/>
      <c r="Z51" s="7">
        <f>IF(AND(VLOOKUP(Instructions!$B$15,'Data LookUp Tables'!$Z$2:$AA$31,2)&lt;='Complaints Register'!$C51,'Complaints Register'!$C51&lt;=Instructions!$B$15),1,0)</f>
        <v>0</v>
      </c>
      <c r="AA51" s="7">
        <f>IF(AND('Complaints Register'!C51&gt;45107,'Complaints Register'!C51&lt;=VLOOKUP(Instructions!B$15,'Data LookUp Tables'!Z$2:AA$30,2)),1,0)</f>
        <v>0</v>
      </c>
      <c r="AB51" s="7">
        <f>IF(OR('Complaints Register'!$D51&gt;Instructions!$B$15,D51=""),1,0)</f>
        <v>1</v>
      </c>
    </row>
    <row r="52" spans="1:28" x14ac:dyDescent="0.3">
      <c r="A52" s="10"/>
      <c r="B52" s="10"/>
      <c r="C52" s="13"/>
      <c r="D52" s="13"/>
      <c r="E52" s="10"/>
      <c r="F52" s="10"/>
      <c r="G52" s="10"/>
      <c r="H52" s="10"/>
      <c r="I52" s="10"/>
      <c r="J52" s="10"/>
      <c r="K52" s="10"/>
      <c r="L52" s="10"/>
      <c r="M52" s="10"/>
      <c r="N52" s="10"/>
      <c r="O52" s="10"/>
      <c r="P52" s="10"/>
      <c r="Q52" s="10"/>
      <c r="R52" s="10"/>
      <c r="S52" s="10"/>
      <c r="T52" s="10"/>
      <c r="U52" s="10"/>
      <c r="V52" s="10"/>
      <c r="W52" s="10"/>
      <c r="X52" s="10"/>
      <c r="Y52" s="10"/>
      <c r="Z52" s="7">
        <f>IF(AND(VLOOKUP(Instructions!$B$15,'Data LookUp Tables'!$Z$2:$AA$31,2)&lt;='Complaints Register'!$C52,'Complaints Register'!$C52&lt;=Instructions!$B$15),1,0)</f>
        <v>0</v>
      </c>
      <c r="AA52" s="7">
        <f>IF(AND('Complaints Register'!C52&gt;45107,'Complaints Register'!C52&lt;=VLOOKUP(Instructions!B$15,'Data LookUp Tables'!Z$2:AA$30,2)),1,0)</f>
        <v>0</v>
      </c>
      <c r="AB52" s="7">
        <f>IF(OR('Complaints Register'!$D52&gt;Instructions!$B$15,D52=""),1,0)</f>
        <v>1</v>
      </c>
    </row>
    <row r="53" spans="1:28" x14ac:dyDescent="0.3">
      <c r="A53" s="10"/>
      <c r="B53" s="10"/>
      <c r="C53" s="13"/>
      <c r="D53" s="13"/>
      <c r="E53" s="10"/>
      <c r="F53" s="10"/>
      <c r="G53" s="10"/>
      <c r="H53" s="10"/>
      <c r="I53" s="10"/>
      <c r="J53" s="10"/>
      <c r="K53" s="10"/>
      <c r="L53" s="10"/>
      <c r="M53" s="10"/>
      <c r="N53" s="10"/>
      <c r="O53" s="10"/>
      <c r="P53" s="10"/>
      <c r="Q53" s="10"/>
      <c r="R53" s="10"/>
      <c r="S53" s="10"/>
      <c r="T53" s="10"/>
      <c r="U53" s="10"/>
      <c r="V53" s="10"/>
      <c r="W53" s="10"/>
      <c r="X53" s="10"/>
      <c r="Y53" s="10"/>
      <c r="Z53" s="7">
        <f>IF(AND(VLOOKUP(Instructions!$B$15,'Data LookUp Tables'!$Z$2:$AA$31,2)&lt;='Complaints Register'!$C53,'Complaints Register'!$C53&lt;=Instructions!$B$15),1,0)</f>
        <v>0</v>
      </c>
      <c r="AA53" s="7">
        <f>IF(AND('Complaints Register'!C53&gt;45107,'Complaints Register'!C53&lt;=VLOOKUP(Instructions!B$15,'Data LookUp Tables'!Z$2:AA$30,2)),1,0)</f>
        <v>0</v>
      </c>
      <c r="AB53" s="7">
        <f>IF(OR('Complaints Register'!$D53&gt;Instructions!$B$15,D53=""),1,0)</f>
        <v>1</v>
      </c>
    </row>
    <row r="54" spans="1:28" x14ac:dyDescent="0.3">
      <c r="A54" s="10"/>
      <c r="B54" s="10"/>
      <c r="C54" s="13"/>
      <c r="D54" s="13"/>
      <c r="E54" s="10"/>
      <c r="F54" s="10"/>
      <c r="G54" s="10"/>
      <c r="H54" s="10"/>
      <c r="I54" s="10"/>
      <c r="J54" s="10"/>
      <c r="K54" s="10"/>
      <c r="L54" s="10"/>
      <c r="M54" s="10"/>
      <c r="N54" s="10"/>
      <c r="O54" s="10"/>
      <c r="P54" s="10"/>
      <c r="Q54" s="10"/>
      <c r="R54" s="10"/>
      <c r="S54" s="10"/>
      <c r="T54" s="10"/>
      <c r="U54" s="10"/>
      <c r="V54" s="10"/>
      <c r="W54" s="10"/>
      <c r="X54" s="10"/>
      <c r="Y54" s="10"/>
      <c r="Z54" s="7">
        <f>IF(AND(VLOOKUP(Instructions!$B$15,'Data LookUp Tables'!$Z$2:$AA$31,2)&lt;='Complaints Register'!$C54,'Complaints Register'!$C54&lt;=Instructions!$B$15),1,0)</f>
        <v>0</v>
      </c>
      <c r="AA54" s="7">
        <f>IF(AND('Complaints Register'!C54&gt;45107,'Complaints Register'!C54&lt;=VLOOKUP(Instructions!B$15,'Data LookUp Tables'!Z$2:AA$30,2)),1,0)</f>
        <v>0</v>
      </c>
      <c r="AB54" s="7">
        <f>IF(OR('Complaints Register'!$D54&gt;Instructions!$B$15,D54=""),1,0)</f>
        <v>1</v>
      </c>
    </row>
    <row r="55" spans="1:28" x14ac:dyDescent="0.3">
      <c r="A55" s="10"/>
      <c r="B55" s="10"/>
      <c r="C55" s="13"/>
      <c r="D55" s="13"/>
      <c r="E55" s="10"/>
      <c r="F55" s="10"/>
      <c r="G55" s="10"/>
      <c r="H55" s="10"/>
      <c r="I55" s="10"/>
      <c r="J55" s="10"/>
      <c r="K55" s="10"/>
      <c r="L55" s="10"/>
      <c r="M55" s="10"/>
      <c r="N55" s="10"/>
      <c r="O55" s="10"/>
      <c r="P55" s="10"/>
      <c r="Q55" s="10"/>
      <c r="R55" s="10"/>
      <c r="S55" s="10"/>
      <c r="T55" s="10"/>
      <c r="U55" s="10"/>
      <c r="V55" s="10"/>
      <c r="W55" s="10"/>
      <c r="X55" s="10"/>
      <c r="Y55" s="10"/>
      <c r="Z55" s="7">
        <f>IF(AND(VLOOKUP(Instructions!$B$15,'Data LookUp Tables'!$Z$2:$AA$31,2)&lt;='Complaints Register'!$C55,'Complaints Register'!$C55&lt;=Instructions!$B$15),1,0)</f>
        <v>0</v>
      </c>
      <c r="AA55" s="7">
        <f>IF(AND('Complaints Register'!C55&gt;45107,'Complaints Register'!C55&lt;=VLOOKUP(Instructions!B$15,'Data LookUp Tables'!Z$2:AA$30,2)),1,0)</f>
        <v>0</v>
      </c>
      <c r="AB55" s="7">
        <f>IF(OR('Complaints Register'!$D55&gt;Instructions!$B$15,D55=""),1,0)</f>
        <v>1</v>
      </c>
    </row>
    <row r="56" spans="1:28" x14ac:dyDescent="0.3">
      <c r="A56" s="10"/>
      <c r="B56" s="10"/>
      <c r="C56" s="13"/>
      <c r="D56" s="13"/>
      <c r="E56" s="10"/>
      <c r="F56" s="10"/>
      <c r="G56" s="10"/>
      <c r="H56" s="10"/>
      <c r="I56" s="10"/>
      <c r="J56" s="10"/>
      <c r="K56" s="10"/>
      <c r="L56" s="10"/>
      <c r="M56" s="10"/>
      <c r="N56" s="10"/>
      <c r="O56" s="10"/>
      <c r="P56" s="10"/>
      <c r="Q56" s="10"/>
      <c r="R56" s="10"/>
      <c r="S56" s="10"/>
      <c r="T56" s="10"/>
      <c r="U56" s="10"/>
      <c r="V56" s="10"/>
      <c r="W56" s="10"/>
      <c r="X56" s="10"/>
      <c r="Y56" s="10"/>
      <c r="Z56" s="7">
        <f>IF(AND(VLOOKUP(Instructions!$B$15,'Data LookUp Tables'!$Z$2:$AA$31,2)&lt;='Complaints Register'!$C56,'Complaints Register'!$C56&lt;=Instructions!$B$15),1,0)</f>
        <v>0</v>
      </c>
      <c r="AA56" s="7">
        <f>IF(AND('Complaints Register'!C56&gt;45107,'Complaints Register'!C56&lt;=VLOOKUP(Instructions!B$15,'Data LookUp Tables'!Z$2:AA$30,2)),1,0)</f>
        <v>0</v>
      </c>
      <c r="AB56" s="7">
        <f>IF(OR('Complaints Register'!$D56&gt;Instructions!$B$15,D56=""),1,0)</f>
        <v>1</v>
      </c>
    </row>
    <row r="57" spans="1:28" x14ac:dyDescent="0.3">
      <c r="A57" s="10"/>
      <c r="B57" s="10"/>
      <c r="C57" s="13"/>
      <c r="D57" s="13"/>
      <c r="E57" s="10"/>
      <c r="F57" s="10"/>
      <c r="G57" s="10"/>
      <c r="H57" s="10"/>
      <c r="I57" s="10"/>
      <c r="J57" s="10"/>
      <c r="K57" s="10"/>
      <c r="L57" s="10"/>
      <c r="M57" s="10"/>
      <c r="N57" s="10"/>
      <c r="O57" s="10"/>
      <c r="P57" s="10"/>
      <c r="Q57" s="10"/>
      <c r="R57" s="10"/>
      <c r="S57" s="10"/>
      <c r="T57" s="10"/>
      <c r="U57" s="10"/>
      <c r="V57" s="10"/>
      <c r="W57" s="10"/>
      <c r="X57" s="10"/>
      <c r="Y57" s="10"/>
      <c r="Z57" s="7">
        <f>IF(AND(VLOOKUP(Instructions!$B$15,'Data LookUp Tables'!$Z$2:$AA$31,2)&lt;='Complaints Register'!$C57,'Complaints Register'!$C57&lt;=Instructions!$B$15),1,0)</f>
        <v>0</v>
      </c>
      <c r="AA57" s="7">
        <f>IF(AND('Complaints Register'!C57&gt;45107,'Complaints Register'!C57&lt;=VLOOKUP(Instructions!B$15,'Data LookUp Tables'!Z$2:AA$30,2)),1,0)</f>
        <v>0</v>
      </c>
      <c r="AB57" s="7">
        <f>IF(OR('Complaints Register'!$D57&gt;Instructions!$B$15,D57=""),1,0)</f>
        <v>1</v>
      </c>
    </row>
    <row r="58" spans="1:28" x14ac:dyDescent="0.3">
      <c r="A58" s="10"/>
      <c r="B58" s="10"/>
      <c r="C58" s="13"/>
      <c r="D58" s="13"/>
      <c r="E58" s="10"/>
      <c r="F58" s="10"/>
      <c r="G58" s="10"/>
      <c r="H58" s="10"/>
      <c r="I58" s="10"/>
      <c r="J58" s="10"/>
      <c r="K58" s="10"/>
      <c r="L58" s="10"/>
      <c r="M58" s="10"/>
      <c r="N58" s="10"/>
      <c r="O58" s="10"/>
      <c r="P58" s="10"/>
      <c r="Q58" s="10"/>
      <c r="R58" s="10"/>
      <c r="S58" s="10"/>
      <c r="T58" s="10"/>
      <c r="U58" s="10"/>
      <c r="V58" s="10"/>
      <c r="W58" s="10"/>
      <c r="X58" s="10"/>
      <c r="Y58" s="10"/>
      <c r="Z58" s="7">
        <f>IF(AND(VLOOKUP(Instructions!$B$15,'Data LookUp Tables'!$Z$2:$AA$31,2)&lt;='Complaints Register'!$C58,'Complaints Register'!$C58&lt;=Instructions!$B$15),1,0)</f>
        <v>0</v>
      </c>
      <c r="AA58" s="7">
        <f>IF(AND('Complaints Register'!C58&gt;45107,'Complaints Register'!C58&lt;=VLOOKUP(Instructions!B$15,'Data LookUp Tables'!Z$2:AA$30,2)),1,0)</f>
        <v>0</v>
      </c>
      <c r="AB58" s="7">
        <f>IF(OR('Complaints Register'!$D58&gt;Instructions!$B$15,D58=""),1,0)</f>
        <v>1</v>
      </c>
    </row>
    <row r="59" spans="1:28" x14ac:dyDescent="0.3">
      <c r="A59" s="10"/>
      <c r="B59" s="10"/>
      <c r="C59" s="13"/>
      <c r="D59" s="13"/>
      <c r="E59" s="10"/>
      <c r="F59" s="10"/>
      <c r="G59" s="10"/>
      <c r="H59" s="10"/>
      <c r="I59" s="10"/>
      <c r="J59" s="10"/>
      <c r="K59" s="10"/>
      <c r="L59" s="10"/>
      <c r="M59" s="10"/>
      <c r="N59" s="10"/>
      <c r="O59" s="10"/>
      <c r="P59" s="10"/>
      <c r="Q59" s="10"/>
      <c r="R59" s="10"/>
      <c r="S59" s="10"/>
      <c r="T59" s="10"/>
      <c r="U59" s="10"/>
      <c r="V59" s="10"/>
      <c r="W59" s="10"/>
      <c r="X59" s="10"/>
      <c r="Y59" s="10"/>
      <c r="Z59" s="7">
        <f>IF(AND(VLOOKUP(Instructions!$B$15,'Data LookUp Tables'!$Z$2:$AA$31,2)&lt;='Complaints Register'!$C59,'Complaints Register'!$C59&lt;=Instructions!$B$15),1,0)</f>
        <v>0</v>
      </c>
      <c r="AA59" s="7">
        <f>IF(AND('Complaints Register'!C59&gt;45107,'Complaints Register'!C59&lt;=VLOOKUP(Instructions!B$15,'Data LookUp Tables'!Z$2:AA$30,2)),1,0)</f>
        <v>0</v>
      </c>
      <c r="AB59" s="7">
        <f>IF(OR('Complaints Register'!$D59&gt;Instructions!$B$15,D59=""),1,0)</f>
        <v>1</v>
      </c>
    </row>
    <row r="60" spans="1:28" x14ac:dyDescent="0.3">
      <c r="A60" s="10"/>
      <c r="B60" s="10"/>
      <c r="C60" s="13"/>
      <c r="D60" s="13"/>
      <c r="E60" s="10"/>
      <c r="F60" s="10"/>
      <c r="G60" s="10"/>
      <c r="H60" s="10"/>
      <c r="I60" s="10"/>
      <c r="J60" s="10"/>
      <c r="K60" s="10"/>
      <c r="L60" s="10"/>
      <c r="M60" s="10"/>
      <c r="N60" s="10"/>
      <c r="O60" s="10"/>
      <c r="P60" s="10"/>
      <c r="Q60" s="10"/>
      <c r="R60" s="10"/>
      <c r="S60" s="10"/>
      <c r="T60" s="10"/>
      <c r="U60" s="10"/>
      <c r="V60" s="10"/>
      <c r="W60" s="10"/>
      <c r="X60" s="10"/>
      <c r="Y60" s="10"/>
      <c r="Z60" s="7">
        <f>IF(AND(VLOOKUP(Instructions!$B$15,'Data LookUp Tables'!$Z$2:$AA$31,2)&lt;='Complaints Register'!$C60,'Complaints Register'!$C60&lt;=Instructions!$B$15),1,0)</f>
        <v>0</v>
      </c>
      <c r="AA60" s="7">
        <f>IF(AND('Complaints Register'!C60&gt;45107,'Complaints Register'!C60&lt;=VLOOKUP(Instructions!B$15,'Data LookUp Tables'!Z$2:AA$30,2)),1,0)</f>
        <v>0</v>
      </c>
      <c r="AB60" s="7">
        <f>IF(OR('Complaints Register'!$D60&gt;Instructions!$B$15,D60=""),1,0)</f>
        <v>1</v>
      </c>
    </row>
    <row r="61" spans="1:28" x14ac:dyDescent="0.3">
      <c r="A61" s="10"/>
      <c r="B61" s="10"/>
      <c r="C61" s="13"/>
      <c r="D61" s="13"/>
      <c r="E61" s="10"/>
      <c r="F61" s="10"/>
      <c r="G61" s="10"/>
      <c r="H61" s="10"/>
      <c r="I61" s="10"/>
      <c r="J61" s="10"/>
      <c r="K61" s="10"/>
      <c r="L61" s="10"/>
      <c r="M61" s="10"/>
      <c r="N61" s="10"/>
      <c r="O61" s="10"/>
      <c r="P61" s="10"/>
      <c r="Q61" s="10"/>
      <c r="R61" s="10"/>
      <c r="S61" s="10"/>
      <c r="T61" s="10"/>
      <c r="U61" s="10"/>
      <c r="V61" s="10"/>
      <c r="W61" s="10"/>
      <c r="X61" s="10"/>
      <c r="Y61" s="10"/>
      <c r="Z61" s="7">
        <f>IF(AND(VLOOKUP(Instructions!$B$15,'Data LookUp Tables'!$Z$2:$AA$31,2)&lt;='Complaints Register'!$C61,'Complaints Register'!$C61&lt;=Instructions!$B$15),1,0)</f>
        <v>0</v>
      </c>
      <c r="AA61" s="7">
        <f>IF(AND('Complaints Register'!C61&gt;45107,'Complaints Register'!C61&lt;=VLOOKUP(Instructions!B$15,'Data LookUp Tables'!Z$2:AA$30,2)),1,0)</f>
        <v>0</v>
      </c>
      <c r="AB61" s="7">
        <f>IF(OR('Complaints Register'!$D61&gt;Instructions!$B$15,D61=""),1,0)</f>
        <v>1</v>
      </c>
    </row>
    <row r="62" spans="1:28" x14ac:dyDescent="0.3">
      <c r="A62" s="10"/>
      <c r="B62" s="10"/>
      <c r="C62" s="13"/>
      <c r="D62" s="13"/>
      <c r="E62" s="10"/>
      <c r="F62" s="10"/>
      <c r="G62" s="10"/>
      <c r="H62" s="10"/>
      <c r="I62" s="10"/>
      <c r="J62" s="10"/>
      <c r="K62" s="10"/>
      <c r="L62" s="10"/>
      <c r="M62" s="10"/>
      <c r="N62" s="10"/>
      <c r="O62" s="10"/>
      <c r="P62" s="10"/>
      <c r="Q62" s="10"/>
      <c r="R62" s="10"/>
      <c r="S62" s="10"/>
      <c r="T62" s="10"/>
      <c r="U62" s="10"/>
      <c r="V62" s="10"/>
      <c r="W62" s="10"/>
      <c r="X62" s="10"/>
      <c r="Y62" s="10"/>
      <c r="Z62" s="7">
        <f>IF(AND(VLOOKUP(Instructions!$B$15,'Data LookUp Tables'!$Z$2:$AA$31,2)&lt;='Complaints Register'!$C62,'Complaints Register'!$C62&lt;=Instructions!$B$15),1,0)</f>
        <v>0</v>
      </c>
      <c r="AA62" s="7">
        <f>IF(AND('Complaints Register'!C62&gt;45107,'Complaints Register'!C62&lt;=VLOOKUP(Instructions!B$15,'Data LookUp Tables'!Z$2:AA$30,2)),1,0)</f>
        <v>0</v>
      </c>
      <c r="AB62" s="7">
        <f>IF(OR('Complaints Register'!$D62&gt;Instructions!$B$15,D62=""),1,0)</f>
        <v>1</v>
      </c>
    </row>
    <row r="63" spans="1:28" x14ac:dyDescent="0.3">
      <c r="A63" s="10"/>
      <c r="B63" s="10"/>
      <c r="C63" s="13"/>
      <c r="D63" s="13"/>
      <c r="E63" s="10"/>
      <c r="F63" s="10"/>
      <c r="G63" s="10"/>
      <c r="H63" s="10"/>
      <c r="I63" s="10"/>
      <c r="J63" s="10"/>
      <c r="K63" s="10"/>
      <c r="L63" s="10"/>
      <c r="M63" s="10"/>
      <c r="N63" s="10"/>
      <c r="O63" s="10"/>
      <c r="P63" s="10"/>
      <c r="Q63" s="10"/>
      <c r="R63" s="10"/>
      <c r="S63" s="10"/>
      <c r="T63" s="10"/>
      <c r="U63" s="10"/>
      <c r="V63" s="10"/>
      <c r="W63" s="10"/>
      <c r="X63" s="10"/>
      <c r="Y63" s="10"/>
      <c r="Z63" s="7">
        <f>IF(AND(VLOOKUP(Instructions!$B$15,'Data LookUp Tables'!$Z$2:$AA$31,2)&lt;='Complaints Register'!$C63,'Complaints Register'!$C63&lt;=Instructions!$B$15),1,0)</f>
        <v>0</v>
      </c>
      <c r="AA63" s="7">
        <f>IF(AND('Complaints Register'!C63&gt;45107,'Complaints Register'!C63&lt;=VLOOKUP(Instructions!B$15,'Data LookUp Tables'!Z$2:AA$30,2)),1,0)</f>
        <v>0</v>
      </c>
      <c r="AB63" s="7">
        <f>IF(OR('Complaints Register'!$D63&gt;Instructions!$B$15,D63=""),1,0)</f>
        <v>1</v>
      </c>
    </row>
    <row r="64" spans="1:28" x14ac:dyDescent="0.3">
      <c r="A64" s="10"/>
      <c r="B64" s="10"/>
      <c r="C64" s="13"/>
      <c r="D64" s="13"/>
      <c r="E64" s="10"/>
      <c r="F64" s="10"/>
      <c r="G64" s="10"/>
      <c r="H64" s="10"/>
      <c r="I64" s="10"/>
      <c r="J64" s="10"/>
      <c r="K64" s="10"/>
      <c r="L64" s="10"/>
      <c r="M64" s="10"/>
      <c r="N64" s="10"/>
      <c r="O64" s="10"/>
      <c r="P64" s="10"/>
      <c r="Q64" s="10"/>
      <c r="R64" s="10"/>
      <c r="S64" s="10"/>
      <c r="T64" s="10"/>
      <c r="U64" s="10"/>
      <c r="V64" s="10"/>
      <c r="W64" s="10"/>
      <c r="X64" s="10"/>
      <c r="Y64" s="10"/>
      <c r="Z64" s="7">
        <f>IF(AND(VLOOKUP(Instructions!$B$15,'Data LookUp Tables'!$Z$2:$AA$31,2)&lt;='Complaints Register'!$C64,'Complaints Register'!$C64&lt;=Instructions!$B$15),1,0)</f>
        <v>0</v>
      </c>
      <c r="AA64" s="7">
        <f>IF(AND('Complaints Register'!C64&gt;45107,'Complaints Register'!C64&lt;=VLOOKUP(Instructions!B$15,'Data LookUp Tables'!Z$2:AA$30,2)),1,0)</f>
        <v>0</v>
      </c>
      <c r="AB64" s="7">
        <f>IF(OR('Complaints Register'!$D64&gt;Instructions!$B$15,D64=""),1,0)</f>
        <v>1</v>
      </c>
    </row>
    <row r="65" spans="1:28" x14ac:dyDescent="0.3">
      <c r="A65" s="10"/>
      <c r="B65" s="10"/>
      <c r="C65" s="13"/>
      <c r="D65" s="13"/>
      <c r="E65" s="10"/>
      <c r="F65" s="10"/>
      <c r="G65" s="10"/>
      <c r="H65" s="10"/>
      <c r="I65" s="10"/>
      <c r="J65" s="10"/>
      <c r="K65" s="10"/>
      <c r="L65" s="10"/>
      <c r="M65" s="10"/>
      <c r="N65" s="10"/>
      <c r="O65" s="10"/>
      <c r="P65" s="10"/>
      <c r="Q65" s="10"/>
      <c r="R65" s="10"/>
      <c r="S65" s="10"/>
      <c r="T65" s="10"/>
      <c r="U65" s="10"/>
      <c r="V65" s="10"/>
      <c r="W65" s="10"/>
      <c r="X65" s="10"/>
      <c r="Y65" s="10"/>
      <c r="Z65" s="7">
        <f>IF(AND(VLOOKUP(Instructions!$B$15,'Data LookUp Tables'!$Z$2:$AA$31,2)&lt;='Complaints Register'!$C65,'Complaints Register'!$C65&lt;=Instructions!$B$15),1,0)</f>
        <v>0</v>
      </c>
      <c r="AA65" s="7">
        <f>IF(AND('Complaints Register'!C65&gt;45107,'Complaints Register'!C65&lt;=VLOOKUP(Instructions!B$15,'Data LookUp Tables'!Z$2:AA$30,2)),1,0)</f>
        <v>0</v>
      </c>
      <c r="AB65" s="7">
        <f>IF(OR('Complaints Register'!$D65&gt;Instructions!$B$15,D65=""),1,0)</f>
        <v>1</v>
      </c>
    </row>
    <row r="66" spans="1:28" x14ac:dyDescent="0.3">
      <c r="A66" s="10"/>
      <c r="B66" s="10"/>
      <c r="C66" s="13"/>
      <c r="D66" s="13"/>
      <c r="E66" s="10"/>
      <c r="F66" s="10"/>
      <c r="G66" s="10"/>
      <c r="H66" s="10"/>
      <c r="I66" s="10"/>
      <c r="J66" s="10"/>
      <c r="K66" s="10"/>
      <c r="L66" s="10"/>
      <c r="M66" s="10"/>
      <c r="N66" s="10"/>
      <c r="O66" s="10"/>
      <c r="P66" s="10"/>
      <c r="Q66" s="10"/>
      <c r="R66" s="10"/>
      <c r="S66" s="10"/>
      <c r="T66" s="10"/>
      <c r="U66" s="10"/>
      <c r="V66" s="10"/>
      <c r="W66" s="10"/>
      <c r="X66" s="10"/>
      <c r="Y66" s="10"/>
      <c r="Z66" s="7">
        <f>IF(AND(VLOOKUP(Instructions!$B$15,'Data LookUp Tables'!$Z$2:$AA$31,2)&lt;='Complaints Register'!$C66,'Complaints Register'!$C66&lt;=Instructions!$B$15),1,0)</f>
        <v>0</v>
      </c>
      <c r="AA66" s="7">
        <f>IF(AND('Complaints Register'!C66&gt;45107,'Complaints Register'!C66&lt;=VLOOKUP(Instructions!B$15,'Data LookUp Tables'!Z$2:AA$30,2)),1,0)</f>
        <v>0</v>
      </c>
      <c r="AB66" s="7">
        <f>IF(OR('Complaints Register'!$D66&gt;Instructions!$B$15,D66=""),1,0)</f>
        <v>1</v>
      </c>
    </row>
    <row r="67" spans="1:28" x14ac:dyDescent="0.3">
      <c r="A67" s="10"/>
      <c r="B67" s="10"/>
      <c r="C67" s="13"/>
      <c r="D67" s="13"/>
      <c r="E67" s="10"/>
      <c r="F67" s="10"/>
      <c r="G67" s="10"/>
      <c r="H67" s="10"/>
      <c r="I67" s="10"/>
      <c r="J67" s="10"/>
      <c r="K67" s="10"/>
      <c r="L67" s="10"/>
      <c r="M67" s="10"/>
      <c r="N67" s="10"/>
      <c r="O67" s="10"/>
      <c r="P67" s="10"/>
      <c r="Q67" s="10"/>
      <c r="R67" s="10"/>
      <c r="S67" s="10"/>
      <c r="T67" s="10"/>
      <c r="U67" s="10"/>
      <c r="V67" s="10"/>
      <c r="W67" s="10"/>
      <c r="X67" s="10"/>
      <c r="Y67" s="10"/>
      <c r="Z67" s="7">
        <f>IF(AND(VLOOKUP(Instructions!$B$15,'Data LookUp Tables'!$Z$2:$AA$31,2)&lt;='Complaints Register'!$C67,'Complaints Register'!$C67&lt;=Instructions!$B$15),1,0)</f>
        <v>0</v>
      </c>
      <c r="AA67" s="7">
        <f>IF(AND('Complaints Register'!C67&gt;45107,'Complaints Register'!C67&lt;=VLOOKUP(Instructions!B$15,'Data LookUp Tables'!Z$2:AA$30,2)),1,0)</f>
        <v>0</v>
      </c>
      <c r="AB67" s="7">
        <f>IF(OR('Complaints Register'!$D67&gt;Instructions!$B$15,D67=""),1,0)</f>
        <v>1</v>
      </c>
    </row>
    <row r="68" spans="1:28" x14ac:dyDescent="0.3">
      <c r="A68" s="10"/>
      <c r="B68" s="10"/>
      <c r="C68" s="13"/>
      <c r="D68" s="13"/>
      <c r="E68" s="10"/>
      <c r="F68" s="10"/>
      <c r="G68" s="10"/>
      <c r="H68" s="10"/>
      <c r="I68" s="10"/>
      <c r="J68" s="10"/>
      <c r="K68" s="10"/>
      <c r="L68" s="10"/>
      <c r="M68" s="10"/>
      <c r="N68" s="10"/>
      <c r="O68" s="10"/>
      <c r="P68" s="10"/>
      <c r="Q68" s="10"/>
      <c r="R68" s="10"/>
      <c r="S68" s="10"/>
      <c r="T68" s="10"/>
      <c r="U68" s="10"/>
      <c r="V68" s="10"/>
      <c r="W68" s="10"/>
      <c r="X68" s="10"/>
      <c r="Y68" s="10"/>
      <c r="Z68" s="7">
        <f>IF(AND(VLOOKUP(Instructions!$B$15,'Data LookUp Tables'!$Z$2:$AA$31,2)&lt;='Complaints Register'!$C68,'Complaints Register'!$C68&lt;=Instructions!$B$15),1,0)</f>
        <v>0</v>
      </c>
      <c r="AA68" s="7">
        <f>IF(AND('Complaints Register'!C68&gt;45107,'Complaints Register'!C68&lt;=VLOOKUP(Instructions!B$15,'Data LookUp Tables'!Z$2:AA$30,2)),1,0)</f>
        <v>0</v>
      </c>
      <c r="AB68" s="7">
        <f>IF(OR('Complaints Register'!$D68&gt;Instructions!$B$15,D68=""),1,0)</f>
        <v>1</v>
      </c>
    </row>
    <row r="69" spans="1:28" x14ac:dyDescent="0.3">
      <c r="A69" s="10"/>
      <c r="B69" s="10"/>
      <c r="C69" s="13"/>
      <c r="D69" s="13"/>
      <c r="E69" s="10"/>
      <c r="F69" s="10"/>
      <c r="G69" s="10"/>
      <c r="H69" s="10"/>
      <c r="I69" s="10"/>
      <c r="J69" s="10"/>
      <c r="K69" s="10"/>
      <c r="L69" s="10"/>
      <c r="M69" s="10"/>
      <c r="N69" s="10"/>
      <c r="O69" s="10"/>
      <c r="P69" s="10"/>
      <c r="Q69" s="10"/>
      <c r="R69" s="10"/>
      <c r="S69" s="10"/>
      <c r="T69" s="10"/>
      <c r="U69" s="10"/>
      <c r="V69" s="10"/>
      <c r="W69" s="10"/>
      <c r="X69" s="10"/>
      <c r="Y69" s="10"/>
      <c r="Z69" s="7">
        <f>IF(AND(VLOOKUP(Instructions!$B$15,'Data LookUp Tables'!$Z$2:$AA$31,2)&lt;='Complaints Register'!$C69,'Complaints Register'!$C69&lt;=Instructions!$B$15),1,0)</f>
        <v>0</v>
      </c>
      <c r="AA69" s="7">
        <f>IF(AND('Complaints Register'!C69&gt;45107,'Complaints Register'!C69&lt;=VLOOKUP(Instructions!B$15,'Data LookUp Tables'!Z$2:AA$30,2)),1,0)</f>
        <v>0</v>
      </c>
      <c r="AB69" s="7">
        <f>IF(OR('Complaints Register'!$D69&gt;Instructions!$B$15,D69=""),1,0)</f>
        <v>1</v>
      </c>
    </row>
    <row r="70" spans="1:28" x14ac:dyDescent="0.3">
      <c r="A70" s="10"/>
      <c r="B70" s="10"/>
      <c r="C70" s="13"/>
      <c r="D70" s="13"/>
      <c r="E70" s="10"/>
      <c r="F70" s="10"/>
      <c r="G70" s="10"/>
      <c r="H70" s="10"/>
      <c r="I70" s="10"/>
      <c r="J70" s="10"/>
      <c r="K70" s="10"/>
      <c r="L70" s="10"/>
      <c r="M70" s="10"/>
      <c r="N70" s="10"/>
      <c r="O70" s="10"/>
      <c r="P70" s="10"/>
      <c r="Q70" s="10"/>
      <c r="R70" s="10"/>
      <c r="S70" s="10"/>
      <c r="T70" s="10"/>
      <c r="U70" s="10"/>
      <c r="V70" s="10"/>
      <c r="W70" s="10"/>
      <c r="X70" s="10"/>
      <c r="Y70" s="10"/>
      <c r="Z70" s="7">
        <f>IF(AND(VLOOKUP(Instructions!$B$15,'Data LookUp Tables'!$Z$2:$AA$31,2)&lt;='Complaints Register'!$C70,'Complaints Register'!$C70&lt;=Instructions!$B$15),1,0)</f>
        <v>0</v>
      </c>
      <c r="AA70" s="7">
        <f>IF(AND('Complaints Register'!C70&gt;45107,'Complaints Register'!C70&lt;=VLOOKUP(Instructions!B$15,'Data LookUp Tables'!Z$2:AA$30,2)),1,0)</f>
        <v>0</v>
      </c>
      <c r="AB70" s="7">
        <f>IF(OR('Complaints Register'!$D70&gt;Instructions!$B$15,D70=""),1,0)</f>
        <v>1</v>
      </c>
    </row>
    <row r="71" spans="1:28" x14ac:dyDescent="0.3">
      <c r="A71" s="10"/>
      <c r="B71" s="10"/>
      <c r="C71" s="13"/>
      <c r="D71" s="13"/>
      <c r="E71" s="10"/>
      <c r="F71" s="10"/>
      <c r="G71" s="10"/>
      <c r="H71" s="10"/>
      <c r="I71" s="10"/>
      <c r="J71" s="10"/>
      <c r="K71" s="10"/>
      <c r="L71" s="10"/>
      <c r="M71" s="10"/>
      <c r="N71" s="10"/>
      <c r="O71" s="10"/>
      <c r="P71" s="10"/>
      <c r="Q71" s="10"/>
      <c r="R71" s="10"/>
      <c r="S71" s="10"/>
      <c r="T71" s="10"/>
      <c r="U71" s="10"/>
      <c r="V71" s="10"/>
      <c r="W71" s="10"/>
      <c r="X71" s="10"/>
      <c r="Y71" s="10"/>
      <c r="Z71" s="7">
        <f>IF(AND(VLOOKUP(Instructions!$B$15,'Data LookUp Tables'!$Z$2:$AA$31,2)&lt;='Complaints Register'!$C71,'Complaints Register'!$C71&lt;=Instructions!$B$15),1,0)</f>
        <v>0</v>
      </c>
      <c r="AA71" s="7">
        <f>IF(AND('Complaints Register'!C71&gt;45107,'Complaints Register'!C71&lt;=VLOOKUP(Instructions!B$15,'Data LookUp Tables'!Z$2:AA$30,2)),1,0)</f>
        <v>0</v>
      </c>
      <c r="AB71" s="7">
        <f>IF(OR('Complaints Register'!$D71&gt;Instructions!$B$15,D71=""),1,0)</f>
        <v>1</v>
      </c>
    </row>
    <row r="72" spans="1:28" x14ac:dyDescent="0.3">
      <c r="A72" s="10"/>
      <c r="B72" s="10"/>
      <c r="C72" s="13"/>
      <c r="D72" s="13"/>
      <c r="E72" s="10"/>
      <c r="F72" s="10"/>
      <c r="G72" s="10"/>
      <c r="H72" s="10"/>
      <c r="I72" s="10"/>
      <c r="J72" s="10"/>
      <c r="K72" s="10"/>
      <c r="L72" s="10"/>
      <c r="M72" s="10"/>
      <c r="N72" s="10"/>
      <c r="O72" s="10"/>
      <c r="P72" s="10"/>
      <c r="Q72" s="10"/>
      <c r="R72" s="10"/>
      <c r="S72" s="10"/>
      <c r="T72" s="10"/>
      <c r="U72" s="10"/>
      <c r="V72" s="10"/>
      <c r="W72" s="10"/>
      <c r="X72" s="10"/>
      <c r="Y72" s="10"/>
      <c r="Z72" s="7">
        <f>IF(AND(VLOOKUP(Instructions!$B$15,'Data LookUp Tables'!$Z$2:$AA$31,2)&lt;='Complaints Register'!$C72,'Complaints Register'!$C72&lt;=Instructions!$B$15),1,0)</f>
        <v>0</v>
      </c>
      <c r="AA72" s="7">
        <f>IF(AND('Complaints Register'!C72&gt;45107,'Complaints Register'!C72&lt;=VLOOKUP(Instructions!B$15,'Data LookUp Tables'!Z$2:AA$30,2)),1,0)</f>
        <v>0</v>
      </c>
      <c r="AB72" s="7">
        <f>IF(OR('Complaints Register'!$D72&gt;Instructions!$B$15,D72=""),1,0)</f>
        <v>1</v>
      </c>
    </row>
    <row r="73" spans="1:28" x14ac:dyDescent="0.3">
      <c r="A73" s="10"/>
      <c r="B73" s="10"/>
      <c r="C73" s="13"/>
      <c r="D73" s="13"/>
      <c r="E73" s="10"/>
      <c r="F73" s="10"/>
      <c r="G73" s="10"/>
      <c r="H73" s="10"/>
      <c r="I73" s="10"/>
      <c r="J73" s="10"/>
      <c r="K73" s="10"/>
      <c r="L73" s="10"/>
      <c r="M73" s="10"/>
      <c r="N73" s="10"/>
      <c r="O73" s="10"/>
      <c r="P73" s="10"/>
      <c r="Q73" s="10"/>
      <c r="R73" s="10"/>
      <c r="S73" s="10"/>
      <c r="T73" s="10"/>
      <c r="U73" s="10"/>
      <c r="V73" s="10"/>
      <c r="W73" s="10"/>
      <c r="X73" s="10"/>
      <c r="Y73" s="10"/>
      <c r="Z73" s="7">
        <f>IF(AND(VLOOKUP(Instructions!$B$15,'Data LookUp Tables'!$Z$2:$AA$31,2)&lt;='Complaints Register'!$C73,'Complaints Register'!$C73&lt;=Instructions!$B$15),1,0)</f>
        <v>0</v>
      </c>
      <c r="AA73" s="7">
        <f>IF(AND('Complaints Register'!C73&gt;45107,'Complaints Register'!C73&lt;=VLOOKUP(Instructions!B$15,'Data LookUp Tables'!Z$2:AA$30,2)),1,0)</f>
        <v>0</v>
      </c>
      <c r="AB73" s="7">
        <f>IF(OR('Complaints Register'!$D73&gt;Instructions!$B$15,D73=""),1,0)</f>
        <v>1</v>
      </c>
    </row>
    <row r="74" spans="1:28" x14ac:dyDescent="0.3">
      <c r="A74" s="10"/>
      <c r="B74" s="10"/>
      <c r="C74" s="13"/>
      <c r="D74" s="13"/>
      <c r="E74" s="10"/>
      <c r="F74" s="10"/>
      <c r="G74" s="10"/>
      <c r="H74" s="10"/>
      <c r="I74" s="10"/>
      <c r="J74" s="10"/>
      <c r="K74" s="10"/>
      <c r="L74" s="10"/>
      <c r="M74" s="10"/>
      <c r="N74" s="10"/>
      <c r="O74" s="10"/>
      <c r="P74" s="10"/>
      <c r="Q74" s="10"/>
      <c r="R74" s="10"/>
      <c r="S74" s="10"/>
      <c r="T74" s="10"/>
      <c r="U74" s="10"/>
      <c r="V74" s="10"/>
      <c r="W74" s="10"/>
      <c r="X74" s="10"/>
      <c r="Y74" s="10"/>
      <c r="Z74" s="7">
        <f>IF(AND(VLOOKUP(Instructions!$B$15,'Data LookUp Tables'!$Z$2:$AA$31,2)&lt;='Complaints Register'!$C74,'Complaints Register'!$C74&lt;=Instructions!$B$15),1,0)</f>
        <v>0</v>
      </c>
      <c r="AA74" s="7">
        <f>IF(AND('Complaints Register'!C74&gt;45107,'Complaints Register'!C74&lt;=VLOOKUP(Instructions!B$15,'Data LookUp Tables'!Z$2:AA$30,2)),1,0)</f>
        <v>0</v>
      </c>
      <c r="AB74" s="7">
        <f>IF(OR('Complaints Register'!$D74&gt;Instructions!$B$15,D74=""),1,0)</f>
        <v>1</v>
      </c>
    </row>
    <row r="75" spans="1:28" x14ac:dyDescent="0.3">
      <c r="A75" s="10"/>
      <c r="B75" s="10"/>
      <c r="C75" s="13"/>
      <c r="D75" s="13"/>
      <c r="E75" s="10"/>
      <c r="F75" s="10"/>
      <c r="G75" s="10"/>
      <c r="H75" s="10"/>
      <c r="I75" s="10"/>
      <c r="J75" s="10"/>
      <c r="K75" s="10"/>
      <c r="L75" s="10"/>
      <c r="M75" s="10"/>
      <c r="N75" s="10"/>
      <c r="O75" s="10"/>
      <c r="P75" s="10"/>
      <c r="Q75" s="10"/>
      <c r="R75" s="10"/>
      <c r="S75" s="10"/>
      <c r="T75" s="10"/>
      <c r="U75" s="10"/>
      <c r="V75" s="10"/>
      <c r="W75" s="10"/>
      <c r="X75" s="10"/>
      <c r="Y75" s="10"/>
      <c r="Z75" s="7">
        <f>IF(AND(VLOOKUP(Instructions!$B$15,'Data LookUp Tables'!$Z$2:$AA$31,2)&lt;='Complaints Register'!$C75,'Complaints Register'!$C75&lt;=Instructions!$B$15),1,0)</f>
        <v>0</v>
      </c>
      <c r="AA75" s="7">
        <f>IF(AND('Complaints Register'!C75&gt;45107,'Complaints Register'!C75&lt;=VLOOKUP(Instructions!B$15,'Data LookUp Tables'!Z$2:AA$30,2)),1,0)</f>
        <v>0</v>
      </c>
      <c r="AB75" s="7">
        <f>IF(OR('Complaints Register'!$D75&gt;Instructions!$B$15,D75=""),1,0)</f>
        <v>1</v>
      </c>
    </row>
    <row r="76" spans="1:28" x14ac:dyDescent="0.3">
      <c r="A76" s="10"/>
      <c r="B76" s="10"/>
      <c r="C76" s="13"/>
      <c r="D76" s="13"/>
      <c r="E76" s="10"/>
      <c r="F76" s="10"/>
      <c r="G76" s="10"/>
      <c r="H76" s="10"/>
      <c r="I76" s="10"/>
      <c r="J76" s="10"/>
      <c r="K76" s="10"/>
      <c r="L76" s="10"/>
      <c r="M76" s="10"/>
      <c r="N76" s="10"/>
      <c r="O76" s="10"/>
      <c r="P76" s="10"/>
      <c r="Q76" s="10"/>
      <c r="R76" s="10"/>
      <c r="S76" s="10"/>
      <c r="T76" s="10"/>
      <c r="U76" s="10"/>
      <c r="V76" s="10"/>
      <c r="W76" s="10"/>
      <c r="X76" s="10"/>
      <c r="Y76" s="10"/>
      <c r="Z76" s="7">
        <f>IF(AND(VLOOKUP(Instructions!$B$15,'Data LookUp Tables'!$Z$2:$AA$31,2)&lt;='Complaints Register'!$C76,'Complaints Register'!$C76&lt;=Instructions!$B$15),1,0)</f>
        <v>0</v>
      </c>
      <c r="AA76" s="7">
        <f>IF(AND('Complaints Register'!C76&gt;45107,'Complaints Register'!C76&lt;=VLOOKUP(Instructions!B$15,'Data LookUp Tables'!Z$2:AA$30,2)),1,0)</f>
        <v>0</v>
      </c>
      <c r="AB76" s="7">
        <f>IF(OR('Complaints Register'!$D76&gt;Instructions!$B$15,D76=""),1,0)</f>
        <v>1</v>
      </c>
    </row>
    <row r="77" spans="1:28" x14ac:dyDescent="0.3">
      <c r="A77" s="10"/>
      <c r="B77" s="10"/>
      <c r="C77" s="13"/>
      <c r="D77" s="13"/>
      <c r="E77" s="10"/>
      <c r="F77" s="10"/>
      <c r="G77" s="10"/>
      <c r="H77" s="10"/>
      <c r="I77" s="10"/>
      <c r="J77" s="10"/>
      <c r="K77" s="10"/>
      <c r="L77" s="10"/>
      <c r="M77" s="10"/>
      <c r="N77" s="10"/>
      <c r="O77" s="10"/>
      <c r="P77" s="10"/>
      <c r="Q77" s="10"/>
      <c r="R77" s="10"/>
      <c r="S77" s="10"/>
      <c r="T77" s="10"/>
      <c r="U77" s="10"/>
      <c r="V77" s="10"/>
      <c r="W77" s="10"/>
      <c r="X77" s="10"/>
      <c r="Y77" s="10"/>
      <c r="Z77" s="7">
        <f>IF(AND(VLOOKUP(Instructions!$B$15,'Data LookUp Tables'!$Z$2:$AA$31,2)&lt;='Complaints Register'!$C77,'Complaints Register'!$C77&lt;=Instructions!$B$15),1,0)</f>
        <v>0</v>
      </c>
      <c r="AA77" s="7">
        <f>IF(AND('Complaints Register'!C77&gt;45107,'Complaints Register'!C77&lt;=VLOOKUP(Instructions!B$15,'Data LookUp Tables'!Z$2:AA$30,2)),1,0)</f>
        <v>0</v>
      </c>
      <c r="AB77" s="7">
        <f>IF(OR('Complaints Register'!$D77&gt;Instructions!$B$15,D77=""),1,0)</f>
        <v>1</v>
      </c>
    </row>
    <row r="78" spans="1:28" x14ac:dyDescent="0.3">
      <c r="A78" s="10"/>
      <c r="B78" s="10"/>
      <c r="C78" s="13"/>
      <c r="D78" s="13"/>
      <c r="E78" s="10"/>
      <c r="F78" s="10"/>
      <c r="G78" s="10"/>
      <c r="H78" s="10"/>
      <c r="I78" s="10"/>
      <c r="J78" s="10"/>
      <c r="K78" s="10"/>
      <c r="L78" s="10"/>
      <c r="M78" s="10"/>
      <c r="N78" s="10"/>
      <c r="O78" s="10"/>
      <c r="P78" s="10"/>
      <c r="Q78" s="10"/>
      <c r="R78" s="10"/>
      <c r="S78" s="10"/>
      <c r="T78" s="10"/>
      <c r="U78" s="10"/>
      <c r="V78" s="10"/>
      <c r="W78" s="10"/>
      <c r="X78" s="10"/>
      <c r="Y78" s="10"/>
      <c r="Z78" s="7">
        <f>IF(AND(VLOOKUP(Instructions!$B$15,'Data LookUp Tables'!$Z$2:$AA$31,2)&lt;='Complaints Register'!$C78,'Complaints Register'!$C78&lt;=Instructions!$B$15),1,0)</f>
        <v>0</v>
      </c>
      <c r="AA78" s="7">
        <f>IF(AND('Complaints Register'!C78&gt;45107,'Complaints Register'!C78&lt;=VLOOKUP(Instructions!B$15,'Data LookUp Tables'!Z$2:AA$30,2)),1,0)</f>
        <v>0</v>
      </c>
      <c r="AB78" s="7">
        <f>IF(OR('Complaints Register'!$D78&gt;Instructions!$B$15,D78=""),1,0)</f>
        <v>1</v>
      </c>
    </row>
    <row r="79" spans="1:28" x14ac:dyDescent="0.3">
      <c r="A79" s="10"/>
      <c r="B79" s="10"/>
      <c r="C79" s="13"/>
      <c r="D79" s="13"/>
      <c r="E79" s="10"/>
      <c r="F79" s="10"/>
      <c r="G79" s="10"/>
      <c r="H79" s="10"/>
      <c r="I79" s="10"/>
      <c r="J79" s="10"/>
      <c r="K79" s="10"/>
      <c r="L79" s="10"/>
      <c r="M79" s="10"/>
      <c r="N79" s="10"/>
      <c r="O79" s="10"/>
      <c r="P79" s="10"/>
      <c r="Q79" s="10"/>
      <c r="R79" s="10"/>
      <c r="S79" s="10"/>
      <c r="T79" s="10"/>
      <c r="U79" s="10"/>
      <c r="V79" s="10"/>
      <c r="W79" s="10"/>
      <c r="X79" s="10"/>
      <c r="Y79" s="10"/>
      <c r="Z79" s="7">
        <f>IF(AND(VLOOKUP(Instructions!$B$15,'Data LookUp Tables'!$Z$2:$AA$31,2)&lt;='Complaints Register'!$C79,'Complaints Register'!$C79&lt;=Instructions!$B$15),1,0)</f>
        <v>0</v>
      </c>
      <c r="AA79" s="7">
        <f>IF(AND('Complaints Register'!C79&gt;45107,'Complaints Register'!C79&lt;=VLOOKUP(Instructions!B$15,'Data LookUp Tables'!Z$2:AA$30,2)),1,0)</f>
        <v>0</v>
      </c>
      <c r="AB79" s="7">
        <f>IF(OR('Complaints Register'!$D79&gt;Instructions!$B$15,D79=""),1,0)</f>
        <v>1</v>
      </c>
    </row>
    <row r="80" spans="1:28" x14ac:dyDescent="0.3">
      <c r="A80" s="10"/>
      <c r="B80" s="10"/>
      <c r="C80" s="13"/>
      <c r="D80" s="13"/>
      <c r="E80" s="10"/>
      <c r="F80" s="10"/>
      <c r="G80" s="10"/>
      <c r="H80" s="10"/>
      <c r="I80" s="10"/>
      <c r="J80" s="10"/>
      <c r="K80" s="10"/>
      <c r="L80" s="10"/>
      <c r="M80" s="10"/>
      <c r="N80" s="10"/>
      <c r="O80" s="10"/>
      <c r="P80" s="10"/>
      <c r="Q80" s="10"/>
      <c r="R80" s="10"/>
      <c r="S80" s="10"/>
      <c r="T80" s="10"/>
      <c r="U80" s="10"/>
      <c r="V80" s="10"/>
      <c r="W80" s="10"/>
      <c r="X80" s="10"/>
      <c r="Y80" s="10"/>
      <c r="Z80" s="7">
        <f>IF(AND(VLOOKUP(Instructions!$B$15,'Data LookUp Tables'!$Z$2:$AA$31,2)&lt;='Complaints Register'!$C80,'Complaints Register'!$C80&lt;=Instructions!$B$15),1,0)</f>
        <v>0</v>
      </c>
      <c r="AA80" s="7">
        <f>IF(AND('Complaints Register'!C80&gt;45107,'Complaints Register'!C80&lt;=VLOOKUP(Instructions!B$15,'Data LookUp Tables'!Z$2:AA$30,2)),1,0)</f>
        <v>0</v>
      </c>
      <c r="AB80" s="7">
        <f>IF(OR('Complaints Register'!$D80&gt;Instructions!$B$15,D80=""),1,0)</f>
        <v>1</v>
      </c>
    </row>
    <row r="81" spans="1:28" x14ac:dyDescent="0.3">
      <c r="A81" s="10"/>
      <c r="B81" s="10"/>
      <c r="C81" s="13"/>
      <c r="D81" s="13"/>
      <c r="E81" s="10"/>
      <c r="F81" s="10"/>
      <c r="G81" s="10"/>
      <c r="H81" s="10"/>
      <c r="I81" s="10"/>
      <c r="J81" s="10"/>
      <c r="K81" s="10"/>
      <c r="L81" s="10"/>
      <c r="M81" s="10"/>
      <c r="N81" s="10"/>
      <c r="O81" s="10"/>
      <c r="P81" s="10"/>
      <c r="Q81" s="10"/>
      <c r="R81" s="10"/>
      <c r="S81" s="10"/>
      <c r="T81" s="10"/>
      <c r="U81" s="10"/>
      <c r="V81" s="10"/>
      <c r="W81" s="10"/>
      <c r="X81" s="10"/>
      <c r="Y81" s="10"/>
      <c r="Z81" s="7">
        <f>IF(AND(VLOOKUP(Instructions!$B$15,'Data LookUp Tables'!$Z$2:$AA$31,2)&lt;='Complaints Register'!$C81,'Complaints Register'!$C81&lt;=Instructions!$B$15),1,0)</f>
        <v>0</v>
      </c>
      <c r="AA81" s="7">
        <f>IF(AND('Complaints Register'!C81&gt;45107,'Complaints Register'!C81&lt;=VLOOKUP(Instructions!B$15,'Data LookUp Tables'!Z$2:AA$30,2)),1,0)</f>
        <v>0</v>
      </c>
      <c r="AB81" s="7">
        <f>IF(OR('Complaints Register'!$D81&gt;Instructions!$B$15,D81=""),1,0)</f>
        <v>1</v>
      </c>
    </row>
    <row r="82" spans="1:28" x14ac:dyDescent="0.3">
      <c r="A82" s="10"/>
      <c r="B82" s="10"/>
      <c r="C82" s="13"/>
      <c r="D82" s="13"/>
      <c r="E82" s="10"/>
      <c r="F82" s="10"/>
      <c r="G82" s="10"/>
      <c r="H82" s="10"/>
      <c r="I82" s="10"/>
      <c r="J82" s="10"/>
      <c r="K82" s="10"/>
      <c r="L82" s="10"/>
      <c r="M82" s="10"/>
      <c r="N82" s="10"/>
      <c r="O82" s="10"/>
      <c r="P82" s="10"/>
      <c r="Q82" s="10"/>
      <c r="R82" s="10"/>
      <c r="S82" s="10"/>
      <c r="T82" s="10"/>
      <c r="U82" s="10"/>
      <c r="V82" s="10"/>
      <c r="W82" s="10"/>
      <c r="X82" s="10"/>
      <c r="Y82" s="10"/>
      <c r="Z82" s="7">
        <f>IF(AND(VLOOKUP(Instructions!$B$15,'Data LookUp Tables'!$Z$2:$AA$31,2)&lt;='Complaints Register'!$C82,'Complaints Register'!$C82&lt;=Instructions!$B$15),1,0)</f>
        <v>0</v>
      </c>
      <c r="AA82" s="7">
        <f>IF(AND('Complaints Register'!C82&gt;45107,'Complaints Register'!C82&lt;=VLOOKUP(Instructions!B$15,'Data LookUp Tables'!Z$2:AA$30,2)),1,0)</f>
        <v>0</v>
      </c>
      <c r="AB82" s="7">
        <f>IF(OR('Complaints Register'!$D82&gt;Instructions!$B$15,D82=""),1,0)</f>
        <v>1</v>
      </c>
    </row>
    <row r="83" spans="1:28" x14ac:dyDescent="0.3">
      <c r="A83" s="10"/>
      <c r="B83" s="10"/>
      <c r="C83" s="13"/>
      <c r="D83" s="13"/>
      <c r="E83" s="10"/>
      <c r="F83" s="10"/>
      <c r="G83" s="10"/>
      <c r="H83" s="10"/>
      <c r="I83" s="10"/>
      <c r="J83" s="10"/>
      <c r="K83" s="10"/>
      <c r="L83" s="10"/>
      <c r="M83" s="10"/>
      <c r="N83" s="10"/>
      <c r="O83" s="10"/>
      <c r="P83" s="10"/>
      <c r="Q83" s="10"/>
      <c r="R83" s="10"/>
      <c r="S83" s="10"/>
      <c r="T83" s="10"/>
      <c r="U83" s="10"/>
      <c r="V83" s="10"/>
      <c r="W83" s="10"/>
      <c r="X83" s="10"/>
      <c r="Y83" s="10"/>
      <c r="Z83" s="7">
        <f>IF(AND(VLOOKUP(Instructions!$B$15,'Data LookUp Tables'!$Z$2:$AA$31,2)&lt;='Complaints Register'!$C83,'Complaints Register'!$C83&lt;=Instructions!$B$15),1,0)</f>
        <v>0</v>
      </c>
      <c r="AA83" s="7">
        <f>IF(AND('Complaints Register'!C83&gt;45107,'Complaints Register'!C83&lt;=VLOOKUP(Instructions!B$15,'Data LookUp Tables'!Z$2:AA$30,2)),1,0)</f>
        <v>0</v>
      </c>
      <c r="AB83" s="7">
        <f>IF(OR('Complaints Register'!$D83&gt;Instructions!$B$15,D83=""),1,0)</f>
        <v>1</v>
      </c>
    </row>
    <row r="84" spans="1:28" x14ac:dyDescent="0.3">
      <c r="A84" s="10"/>
      <c r="B84" s="10"/>
      <c r="C84" s="13"/>
      <c r="D84" s="13"/>
      <c r="E84" s="10"/>
      <c r="F84" s="10"/>
      <c r="G84" s="10"/>
      <c r="H84" s="10"/>
      <c r="I84" s="10"/>
      <c r="J84" s="10"/>
      <c r="K84" s="10"/>
      <c r="L84" s="10"/>
      <c r="M84" s="10"/>
      <c r="N84" s="10"/>
      <c r="O84" s="10"/>
      <c r="P84" s="10"/>
      <c r="Q84" s="10"/>
      <c r="R84" s="10"/>
      <c r="S84" s="10"/>
      <c r="T84" s="10"/>
      <c r="U84" s="10"/>
      <c r="V84" s="10"/>
      <c r="W84" s="10"/>
      <c r="X84" s="10"/>
      <c r="Y84" s="10"/>
      <c r="Z84" s="7">
        <f>IF(AND(VLOOKUP(Instructions!$B$15,'Data LookUp Tables'!$Z$2:$AA$31,2)&lt;='Complaints Register'!$C84,'Complaints Register'!$C84&lt;=Instructions!$B$15),1,0)</f>
        <v>0</v>
      </c>
      <c r="AA84" s="7">
        <f>IF(AND('Complaints Register'!C84&gt;45107,'Complaints Register'!C84&lt;=VLOOKUP(Instructions!B$15,'Data LookUp Tables'!Z$2:AA$30,2)),1,0)</f>
        <v>0</v>
      </c>
      <c r="AB84" s="7">
        <f>IF(OR('Complaints Register'!$D84&gt;Instructions!$B$15,D84=""),1,0)</f>
        <v>1</v>
      </c>
    </row>
    <row r="85" spans="1:28" x14ac:dyDescent="0.3">
      <c r="A85" s="10"/>
      <c r="B85" s="10"/>
      <c r="C85" s="13"/>
      <c r="D85" s="13"/>
      <c r="E85" s="10"/>
      <c r="F85" s="10"/>
      <c r="G85" s="10"/>
      <c r="H85" s="10"/>
      <c r="I85" s="10"/>
      <c r="J85" s="10"/>
      <c r="K85" s="10"/>
      <c r="L85" s="10"/>
      <c r="M85" s="10"/>
      <c r="N85" s="10"/>
      <c r="O85" s="10"/>
      <c r="P85" s="10"/>
      <c r="Q85" s="10"/>
      <c r="R85" s="10"/>
      <c r="S85" s="10"/>
      <c r="T85" s="10"/>
      <c r="U85" s="10"/>
      <c r="V85" s="10"/>
      <c r="W85" s="10"/>
      <c r="X85" s="10"/>
      <c r="Y85" s="10"/>
      <c r="Z85" s="7">
        <f>IF(AND(VLOOKUP(Instructions!$B$15,'Data LookUp Tables'!$Z$2:$AA$31,2)&lt;='Complaints Register'!$C85,'Complaints Register'!$C85&lt;=Instructions!$B$15),1,0)</f>
        <v>0</v>
      </c>
      <c r="AA85" s="7">
        <f>IF(AND('Complaints Register'!C85&gt;45107,'Complaints Register'!C85&lt;=VLOOKUP(Instructions!B$15,'Data LookUp Tables'!Z$2:AA$30,2)),1,0)</f>
        <v>0</v>
      </c>
      <c r="AB85" s="7">
        <f>IF(OR('Complaints Register'!$D85&gt;Instructions!$B$15,D85=""),1,0)</f>
        <v>1</v>
      </c>
    </row>
    <row r="86" spans="1:28" x14ac:dyDescent="0.3">
      <c r="A86" s="10"/>
      <c r="B86" s="10"/>
      <c r="C86" s="13"/>
      <c r="D86" s="13"/>
      <c r="E86" s="10"/>
      <c r="F86" s="10"/>
      <c r="G86" s="10"/>
      <c r="H86" s="10"/>
      <c r="I86" s="10"/>
      <c r="J86" s="10"/>
      <c r="K86" s="10"/>
      <c r="L86" s="10"/>
      <c r="M86" s="10"/>
      <c r="N86" s="10"/>
      <c r="O86" s="10"/>
      <c r="P86" s="10"/>
      <c r="Q86" s="10"/>
      <c r="R86" s="10"/>
      <c r="S86" s="10"/>
      <c r="T86" s="10"/>
      <c r="U86" s="10"/>
      <c r="V86" s="10"/>
      <c r="W86" s="10"/>
      <c r="X86" s="10"/>
      <c r="Y86" s="10"/>
      <c r="Z86" s="7">
        <f>IF(AND(VLOOKUP(Instructions!$B$15,'Data LookUp Tables'!$Z$2:$AA$31,2)&lt;='Complaints Register'!$C86,'Complaints Register'!$C86&lt;=Instructions!$B$15),1,0)</f>
        <v>0</v>
      </c>
      <c r="AA86" s="7">
        <f>IF(AND('Complaints Register'!C86&gt;45107,'Complaints Register'!C86&lt;=VLOOKUP(Instructions!B$15,'Data LookUp Tables'!Z$2:AA$30,2)),1,0)</f>
        <v>0</v>
      </c>
      <c r="AB86" s="7">
        <f>IF(OR('Complaints Register'!$D86&gt;Instructions!$B$15,D86=""),1,0)</f>
        <v>1</v>
      </c>
    </row>
    <row r="87" spans="1:28" x14ac:dyDescent="0.3">
      <c r="A87" s="10"/>
      <c r="B87" s="10"/>
      <c r="C87" s="13"/>
      <c r="D87" s="13"/>
      <c r="E87" s="10"/>
      <c r="F87" s="10"/>
      <c r="G87" s="10"/>
      <c r="H87" s="10"/>
      <c r="I87" s="10"/>
      <c r="J87" s="10"/>
      <c r="K87" s="10"/>
      <c r="L87" s="10"/>
      <c r="M87" s="10"/>
      <c r="N87" s="10"/>
      <c r="O87" s="10"/>
      <c r="P87" s="10"/>
      <c r="Q87" s="10"/>
      <c r="R87" s="10"/>
      <c r="S87" s="10"/>
      <c r="T87" s="10"/>
      <c r="U87" s="10"/>
      <c r="V87" s="10"/>
      <c r="W87" s="10"/>
      <c r="X87" s="10"/>
      <c r="Y87" s="10"/>
      <c r="Z87" s="7">
        <f>IF(AND(VLOOKUP(Instructions!$B$15,'Data LookUp Tables'!$Z$2:$AA$31,2)&lt;='Complaints Register'!$C87,'Complaints Register'!$C87&lt;=Instructions!$B$15),1,0)</f>
        <v>0</v>
      </c>
      <c r="AA87" s="7">
        <f>IF(AND('Complaints Register'!C87&gt;45107,'Complaints Register'!C87&lt;=VLOOKUP(Instructions!B$15,'Data LookUp Tables'!Z$2:AA$30,2)),1,0)</f>
        <v>0</v>
      </c>
      <c r="AB87" s="7">
        <f>IF(OR('Complaints Register'!$D87&gt;Instructions!$B$15,D87=""),1,0)</f>
        <v>1</v>
      </c>
    </row>
    <row r="88" spans="1:28" x14ac:dyDescent="0.3">
      <c r="A88" s="10"/>
      <c r="B88" s="10"/>
      <c r="C88" s="13"/>
      <c r="D88" s="13"/>
      <c r="E88" s="10"/>
      <c r="F88" s="10"/>
      <c r="G88" s="10"/>
      <c r="H88" s="10"/>
      <c r="I88" s="10"/>
      <c r="J88" s="10"/>
      <c r="K88" s="10"/>
      <c r="L88" s="10"/>
      <c r="M88" s="10"/>
      <c r="N88" s="10"/>
      <c r="O88" s="10"/>
      <c r="P88" s="10"/>
      <c r="Q88" s="10"/>
      <c r="R88" s="10"/>
      <c r="S88" s="10"/>
      <c r="T88" s="10"/>
      <c r="U88" s="10"/>
      <c r="V88" s="10"/>
      <c r="W88" s="10"/>
      <c r="X88" s="10"/>
      <c r="Y88" s="10"/>
      <c r="Z88" s="7">
        <f>IF(AND(VLOOKUP(Instructions!$B$15,'Data LookUp Tables'!$Z$2:$AA$31,2)&lt;='Complaints Register'!$C88,'Complaints Register'!$C88&lt;=Instructions!$B$15),1,0)</f>
        <v>0</v>
      </c>
      <c r="AA88" s="7">
        <f>IF(AND('Complaints Register'!C88&gt;45107,'Complaints Register'!C88&lt;=VLOOKUP(Instructions!B$15,'Data LookUp Tables'!Z$2:AA$30,2)),1,0)</f>
        <v>0</v>
      </c>
      <c r="AB88" s="7">
        <f>IF(OR('Complaints Register'!$D88&gt;Instructions!$B$15,D88=""),1,0)</f>
        <v>1</v>
      </c>
    </row>
    <row r="89" spans="1:28" x14ac:dyDescent="0.3">
      <c r="A89" s="10"/>
      <c r="B89" s="10"/>
      <c r="C89" s="13"/>
      <c r="D89" s="13"/>
      <c r="E89" s="10"/>
      <c r="F89" s="10"/>
      <c r="G89" s="10"/>
      <c r="H89" s="10"/>
      <c r="I89" s="10"/>
      <c r="J89" s="10"/>
      <c r="K89" s="10"/>
      <c r="L89" s="10"/>
      <c r="M89" s="10"/>
      <c r="N89" s="10"/>
      <c r="O89" s="10"/>
      <c r="P89" s="10"/>
      <c r="Q89" s="10"/>
      <c r="R89" s="10"/>
      <c r="S89" s="10"/>
      <c r="T89" s="10"/>
      <c r="U89" s="10"/>
      <c r="V89" s="10"/>
      <c r="W89" s="10"/>
      <c r="X89" s="10"/>
      <c r="Y89" s="10"/>
      <c r="Z89" s="7">
        <f>IF(AND(VLOOKUP(Instructions!$B$15,'Data LookUp Tables'!$Z$2:$AA$31,2)&lt;='Complaints Register'!$C89,'Complaints Register'!$C89&lt;=Instructions!$B$15),1,0)</f>
        <v>0</v>
      </c>
      <c r="AA89" s="7">
        <f>IF(AND('Complaints Register'!C89&gt;45107,'Complaints Register'!C89&lt;=VLOOKUP(Instructions!B$15,'Data LookUp Tables'!Z$2:AA$30,2)),1,0)</f>
        <v>0</v>
      </c>
      <c r="AB89" s="7">
        <f>IF(OR('Complaints Register'!$D89&gt;Instructions!$B$15,D89=""),1,0)</f>
        <v>1</v>
      </c>
    </row>
    <row r="90" spans="1:28" x14ac:dyDescent="0.3">
      <c r="A90" s="10"/>
      <c r="B90" s="10"/>
      <c r="C90" s="13"/>
      <c r="D90" s="13"/>
      <c r="E90" s="10"/>
      <c r="F90" s="10"/>
      <c r="G90" s="10"/>
      <c r="H90" s="10"/>
      <c r="I90" s="10"/>
      <c r="J90" s="10"/>
      <c r="K90" s="10"/>
      <c r="L90" s="10"/>
      <c r="M90" s="10"/>
      <c r="N90" s="10"/>
      <c r="O90" s="10"/>
      <c r="P90" s="10"/>
      <c r="Q90" s="10"/>
      <c r="R90" s="10"/>
      <c r="S90" s="10"/>
      <c r="T90" s="10"/>
      <c r="U90" s="10"/>
      <c r="V90" s="10"/>
      <c r="W90" s="10"/>
      <c r="X90" s="10"/>
      <c r="Y90" s="10"/>
      <c r="Z90" s="7">
        <f>IF(AND(VLOOKUP(Instructions!$B$15,'Data LookUp Tables'!$Z$2:$AA$31,2)&lt;='Complaints Register'!$C90,'Complaints Register'!$C90&lt;=Instructions!$B$15),1,0)</f>
        <v>0</v>
      </c>
      <c r="AA90" s="7">
        <f>IF(AND('Complaints Register'!C90&gt;45107,'Complaints Register'!C90&lt;=VLOOKUP(Instructions!B$15,'Data LookUp Tables'!Z$2:AA$30,2)),1,0)</f>
        <v>0</v>
      </c>
      <c r="AB90" s="7">
        <f>IF(OR('Complaints Register'!$D90&gt;Instructions!$B$15,D90=""),1,0)</f>
        <v>1</v>
      </c>
    </row>
    <row r="91" spans="1:28" x14ac:dyDescent="0.3">
      <c r="A91" s="10"/>
      <c r="B91" s="10"/>
      <c r="C91" s="13"/>
      <c r="D91" s="13"/>
      <c r="E91" s="10"/>
      <c r="F91" s="10"/>
      <c r="G91" s="10"/>
      <c r="H91" s="10"/>
      <c r="I91" s="10"/>
      <c r="J91" s="10"/>
      <c r="K91" s="10"/>
      <c r="L91" s="10"/>
      <c r="M91" s="10"/>
      <c r="N91" s="10"/>
      <c r="O91" s="10"/>
      <c r="P91" s="10"/>
      <c r="Q91" s="10"/>
      <c r="R91" s="10"/>
      <c r="S91" s="10"/>
      <c r="T91" s="10"/>
      <c r="U91" s="10"/>
      <c r="V91" s="10"/>
      <c r="W91" s="10"/>
      <c r="X91" s="10"/>
      <c r="Y91" s="10"/>
      <c r="Z91" s="7">
        <f>IF(AND(VLOOKUP(Instructions!$B$15,'Data LookUp Tables'!$Z$2:$AA$31,2)&lt;='Complaints Register'!$C91,'Complaints Register'!$C91&lt;=Instructions!$B$15),1,0)</f>
        <v>0</v>
      </c>
      <c r="AA91" s="7">
        <f>IF(AND('Complaints Register'!C91&gt;45107,'Complaints Register'!C91&lt;=VLOOKUP(Instructions!B$15,'Data LookUp Tables'!Z$2:AA$30,2)),1,0)</f>
        <v>0</v>
      </c>
      <c r="AB91" s="7">
        <f>IF(OR('Complaints Register'!$D91&gt;Instructions!$B$15,D91=""),1,0)</f>
        <v>1</v>
      </c>
    </row>
    <row r="92" spans="1:28" x14ac:dyDescent="0.3">
      <c r="A92" s="10"/>
      <c r="B92" s="10"/>
      <c r="C92" s="13"/>
      <c r="D92" s="13"/>
      <c r="E92" s="10"/>
      <c r="F92" s="10"/>
      <c r="G92" s="10"/>
      <c r="H92" s="10"/>
      <c r="I92" s="10"/>
      <c r="J92" s="10"/>
      <c r="K92" s="10"/>
      <c r="L92" s="10"/>
      <c r="M92" s="10"/>
      <c r="N92" s="10"/>
      <c r="O92" s="10"/>
      <c r="P92" s="10"/>
      <c r="Q92" s="10"/>
      <c r="R92" s="10"/>
      <c r="S92" s="10"/>
      <c r="T92" s="10"/>
      <c r="U92" s="10"/>
      <c r="V92" s="10"/>
      <c r="W92" s="10"/>
      <c r="X92" s="10"/>
      <c r="Y92" s="10"/>
      <c r="Z92" s="7">
        <f>IF(AND(VLOOKUP(Instructions!$B$15,'Data LookUp Tables'!$Z$2:$AA$31,2)&lt;='Complaints Register'!$C92,'Complaints Register'!$C92&lt;=Instructions!$B$15),1,0)</f>
        <v>0</v>
      </c>
      <c r="AA92" s="7">
        <f>IF(AND('Complaints Register'!C92&gt;45107,'Complaints Register'!C92&lt;=VLOOKUP(Instructions!B$15,'Data LookUp Tables'!Z$2:AA$30,2)),1,0)</f>
        <v>0</v>
      </c>
      <c r="AB92" s="7">
        <f>IF(OR('Complaints Register'!$D92&gt;Instructions!$B$15,D92=""),1,0)</f>
        <v>1</v>
      </c>
    </row>
    <row r="93" spans="1:28" x14ac:dyDescent="0.3">
      <c r="A93" s="10"/>
      <c r="B93" s="10"/>
      <c r="C93" s="13"/>
      <c r="D93" s="13"/>
      <c r="E93" s="10"/>
      <c r="F93" s="10"/>
      <c r="G93" s="10"/>
      <c r="H93" s="10"/>
      <c r="I93" s="10"/>
      <c r="J93" s="10"/>
      <c r="K93" s="10"/>
      <c r="L93" s="10"/>
      <c r="M93" s="10"/>
      <c r="N93" s="10"/>
      <c r="O93" s="10"/>
      <c r="P93" s="10"/>
      <c r="Q93" s="10"/>
      <c r="R93" s="10"/>
      <c r="S93" s="10"/>
      <c r="T93" s="10"/>
      <c r="U93" s="10"/>
      <c r="V93" s="10"/>
      <c r="W93" s="10"/>
      <c r="X93" s="10"/>
      <c r="Y93" s="10"/>
      <c r="Z93" s="7">
        <f>IF(AND(VLOOKUP(Instructions!$B$15,'Data LookUp Tables'!$Z$2:$AA$31,2)&lt;='Complaints Register'!$C93,'Complaints Register'!$C93&lt;=Instructions!$B$15),1,0)</f>
        <v>0</v>
      </c>
      <c r="AA93" s="7">
        <f>IF(AND('Complaints Register'!C93&gt;45107,'Complaints Register'!C93&lt;=VLOOKUP(Instructions!B$15,'Data LookUp Tables'!Z$2:AA$30,2)),1,0)</f>
        <v>0</v>
      </c>
      <c r="AB93" s="7">
        <f>IF(OR('Complaints Register'!$D93&gt;Instructions!$B$15,D93=""),1,0)</f>
        <v>1</v>
      </c>
    </row>
    <row r="94" spans="1:28" x14ac:dyDescent="0.3">
      <c r="A94" s="10"/>
      <c r="B94" s="10"/>
      <c r="C94" s="13"/>
      <c r="D94" s="13"/>
      <c r="E94" s="10"/>
      <c r="F94" s="10"/>
      <c r="G94" s="10"/>
      <c r="H94" s="10"/>
      <c r="I94" s="10"/>
      <c r="J94" s="10"/>
      <c r="K94" s="10"/>
      <c r="L94" s="10"/>
      <c r="M94" s="10"/>
      <c r="N94" s="10"/>
      <c r="O94" s="10"/>
      <c r="P94" s="10"/>
      <c r="Q94" s="10"/>
      <c r="R94" s="10"/>
      <c r="S94" s="10"/>
      <c r="T94" s="10"/>
      <c r="U94" s="10"/>
      <c r="V94" s="10"/>
      <c r="W94" s="10"/>
      <c r="X94" s="10"/>
      <c r="Y94" s="10"/>
      <c r="Z94" s="7">
        <f>IF(AND(VLOOKUP(Instructions!$B$15,'Data LookUp Tables'!$Z$2:$AA$31,2)&lt;='Complaints Register'!$C94,'Complaints Register'!$C94&lt;=Instructions!$B$15),1,0)</f>
        <v>0</v>
      </c>
      <c r="AA94" s="7">
        <f>IF(AND('Complaints Register'!C94&gt;45107,'Complaints Register'!C94&lt;=VLOOKUP(Instructions!B$15,'Data LookUp Tables'!Z$2:AA$30,2)),1,0)</f>
        <v>0</v>
      </c>
      <c r="AB94" s="7">
        <f>IF(OR('Complaints Register'!$D94&gt;Instructions!$B$15,D94=""),1,0)</f>
        <v>1</v>
      </c>
    </row>
    <row r="95" spans="1:28" x14ac:dyDescent="0.3">
      <c r="A95" s="10"/>
      <c r="B95" s="10"/>
      <c r="C95" s="13"/>
      <c r="D95" s="13"/>
      <c r="E95" s="10"/>
      <c r="F95" s="10"/>
      <c r="G95" s="10"/>
      <c r="H95" s="10"/>
      <c r="I95" s="10"/>
      <c r="J95" s="10"/>
      <c r="K95" s="10"/>
      <c r="L95" s="10"/>
      <c r="M95" s="10"/>
      <c r="N95" s="10"/>
      <c r="O95" s="10"/>
      <c r="P95" s="10"/>
      <c r="Q95" s="10"/>
      <c r="R95" s="10"/>
      <c r="S95" s="10"/>
      <c r="T95" s="10"/>
      <c r="U95" s="10"/>
      <c r="V95" s="10"/>
      <c r="W95" s="10"/>
      <c r="X95" s="10"/>
      <c r="Y95" s="10"/>
      <c r="Z95" s="7">
        <f>IF(AND(VLOOKUP(Instructions!$B$15,'Data LookUp Tables'!$Z$2:$AA$31,2)&lt;='Complaints Register'!$C95,'Complaints Register'!$C95&lt;=Instructions!$B$15),1,0)</f>
        <v>0</v>
      </c>
      <c r="AA95" s="7">
        <f>IF(AND('Complaints Register'!C95&gt;45107,'Complaints Register'!C95&lt;=VLOOKUP(Instructions!B$15,'Data LookUp Tables'!Z$2:AA$30,2)),1,0)</f>
        <v>0</v>
      </c>
      <c r="AB95" s="7">
        <f>IF(OR('Complaints Register'!$D95&gt;Instructions!$B$15,D95=""),1,0)</f>
        <v>1</v>
      </c>
    </row>
    <row r="96" spans="1:28" x14ac:dyDescent="0.3">
      <c r="A96" s="10"/>
      <c r="B96" s="10"/>
      <c r="C96" s="13"/>
      <c r="D96" s="13"/>
      <c r="E96" s="10"/>
      <c r="F96" s="10"/>
      <c r="G96" s="10"/>
      <c r="H96" s="10"/>
      <c r="I96" s="10"/>
      <c r="J96" s="10"/>
      <c r="K96" s="10"/>
      <c r="L96" s="10"/>
      <c r="M96" s="10"/>
      <c r="N96" s="10"/>
      <c r="O96" s="10"/>
      <c r="P96" s="10"/>
      <c r="Q96" s="10"/>
      <c r="R96" s="10"/>
      <c r="S96" s="10"/>
      <c r="T96" s="10"/>
      <c r="U96" s="10"/>
      <c r="V96" s="10"/>
      <c r="W96" s="10"/>
      <c r="X96" s="10"/>
      <c r="Y96" s="10"/>
      <c r="Z96" s="7">
        <f>IF(AND(VLOOKUP(Instructions!$B$15,'Data LookUp Tables'!$Z$2:$AA$31,2)&lt;='Complaints Register'!$C96,'Complaints Register'!$C96&lt;=Instructions!$B$15),1,0)</f>
        <v>0</v>
      </c>
      <c r="AA96" s="7">
        <f>IF(AND('Complaints Register'!C96&gt;45107,'Complaints Register'!C96&lt;=VLOOKUP(Instructions!B$15,'Data LookUp Tables'!Z$2:AA$30,2)),1,0)</f>
        <v>0</v>
      </c>
      <c r="AB96" s="7">
        <f>IF(OR('Complaints Register'!$D96&gt;Instructions!$B$15,D96=""),1,0)</f>
        <v>1</v>
      </c>
    </row>
    <row r="97" spans="1:28" x14ac:dyDescent="0.3">
      <c r="A97" s="10"/>
      <c r="B97" s="10"/>
      <c r="C97" s="13"/>
      <c r="D97" s="13"/>
      <c r="E97" s="10"/>
      <c r="F97" s="10"/>
      <c r="G97" s="10"/>
      <c r="H97" s="10"/>
      <c r="I97" s="10"/>
      <c r="J97" s="10"/>
      <c r="K97" s="10"/>
      <c r="L97" s="10"/>
      <c r="M97" s="10"/>
      <c r="N97" s="10"/>
      <c r="O97" s="10"/>
      <c r="P97" s="10"/>
      <c r="Q97" s="10"/>
      <c r="R97" s="10"/>
      <c r="S97" s="10"/>
      <c r="T97" s="10"/>
      <c r="U97" s="10"/>
      <c r="V97" s="10"/>
      <c r="W97" s="10"/>
      <c r="X97" s="10"/>
      <c r="Y97" s="10"/>
      <c r="Z97" s="7">
        <f>IF(AND(VLOOKUP(Instructions!$B$15,'Data LookUp Tables'!$Z$2:$AA$31,2)&lt;='Complaints Register'!$C97,'Complaints Register'!$C97&lt;=Instructions!$B$15),1,0)</f>
        <v>0</v>
      </c>
      <c r="AA97" s="7">
        <f>IF(AND('Complaints Register'!C97&gt;45107,'Complaints Register'!C97&lt;=VLOOKUP(Instructions!B$15,'Data LookUp Tables'!Z$2:AA$30,2)),1,0)</f>
        <v>0</v>
      </c>
      <c r="AB97" s="7">
        <f>IF(OR('Complaints Register'!$D97&gt;Instructions!$B$15,D97=""),1,0)</f>
        <v>1</v>
      </c>
    </row>
    <row r="98" spans="1:28" x14ac:dyDescent="0.3">
      <c r="A98" s="10"/>
      <c r="B98" s="10"/>
      <c r="C98" s="13"/>
      <c r="D98" s="13"/>
      <c r="E98" s="10"/>
      <c r="F98" s="10"/>
      <c r="G98" s="10"/>
      <c r="H98" s="10"/>
      <c r="I98" s="10"/>
      <c r="J98" s="10"/>
      <c r="K98" s="10"/>
      <c r="L98" s="10"/>
      <c r="M98" s="10"/>
      <c r="N98" s="10"/>
      <c r="O98" s="10"/>
      <c r="P98" s="10"/>
      <c r="Q98" s="10"/>
      <c r="R98" s="10"/>
      <c r="S98" s="10"/>
      <c r="T98" s="10"/>
      <c r="U98" s="10"/>
      <c r="V98" s="10"/>
      <c r="W98" s="10"/>
      <c r="X98" s="10"/>
      <c r="Y98" s="10"/>
      <c r="Z98" s="7">
        <f>IF(AND(VLOOKUP(Instructions!$B$15,'Data LookUp Tables'!$Z$2:$AA$31,2)&lt;='Complaints Register'!$C98,'Complaints Register'!$C98&lt;=Instructions!$B$15),1,0)</f>
        <v>0</v>
      </c>
      <c r="AA98" s="7">
        <f>IF(AND('Complaints Register'!C98&gt;45107,'Complaints Register'!C98&lt;=VLOOKUP(Instructions!B$15,'Data LookUp Tables'!Z$2:AA$30,2)),1,0)</f>
        <v>0</v>
      </c>
      <c r="AB98" s="7">
        <f>IF(OR('Complaints Register'!$D98&gt;Instructions!$B$15,D98=""),1,0)</f>
        <v>1</v>
      </c>
    </row>
    <row r="99" spans="1:28" x14ac:dyDescent="0.3">
      <c r="A99" s="10"/>
      <c r="B99" s="10"/>
      <c r="C99" s="13"/>
      <c r="D99" s="13"/>
      <c r="E99" s="10"/>
      <c r="F99" s="10"/>
      <c r="G99" s="10"/>
      <c r="H99" s="10"/>
      <c r="I99" s="10"/>
      <c r="J99" s="10"/>
      <c r="K99" s="10"/>
      <c r="L99" s="10"/>
      <c r="M99" s="10"/>
      <c r="N99" s="10"/>
      <c r="O99" s="10"/>
      <c r="P99" s="10"/>
      <c r="Q99" s="10"/>
      <c r="R99" s="10"/>
      <c r="S99" s="10"/>
      <c r="T99" s="10"/>
      <c r="U99" s="10"/>
      <c r="V99" s="10"/>
      <c r="W99" s="10"/>
      <c r="X99" s="10"/>
      <c r="Y99" s="10"/>
      <c r="Z99" s="7">
        <f>IF(AND(VLOOKUP(Instructions!$B$15,'Data LookUp Tables'!$Z$2:$AA$31,2)&lt;='Complaints Register'!$C99,'Complaints Register'!$C99&lt;=Instructions!$B$15),1,0)</f>
        <v>0</v>
      </c>
      <c r="AA99" s="7">
        <f>IF(AND('Complaints Register'!C99&gt;45107,'Complaints Register'!C99&lt;=VLOOKUP(Instructions!B$15,'Data LookUp Tables'!Z$2:AA$30,2)),1,0)</f>
        <v>0</v>
      </c>
      <c r="AB99" s="7">
        <f>IF(OR('Complaints Register'!$D99&gt;Instructions!$B$15,D99=""),1,0)</f>
        <v>1</v>
      </c>
    </row>
    <row r="100" spans="1:28" x14ac:dyDescent="0.3">
      <c r="A100" s="10"/>
      <c r="B100" s="10"/>
      <c r="C100" s="13"/>
      <c r="D100" s="13"/>
      <c r="E100" s="10"/>
      <c r="F100" s="10"/>
      <c r="G100" s="10"/>
      <c r="H100" s="10"/>
      <c r="I100" s="10"/>
      <c r="J100" s="10"/>
      <c r="K100" s="10"/>
      <c r="L100" s="10"/>
      <c r="M100" s="10"/>
      <c r="N100" s="10"/>
      <c r="O100" s="10"/>
      <c r="P100" s="10"/>
      <c r="Q100" s="10"/>
      <c r="R100" s="10"/>
      <c r="S100" s="10"/>
      <c r="T100" s="10"/>
      <c r="U100" s="10"/>
      <c r="V100" s="10"/>
      <c r="W100" s="10"/>
      <c r="X100" s="10"/>
      <c r="Y100" s="10"/>
      <c r="Z100" s="7">
        <f>IF(AND(VLOOKUP(Instructions!$B$15,'Data LookUp Tables'!$Z$2:$AA$31,2)&lt;='Complaints Register'!$C100,'Complaints Register'!$C100&lt;=Instructions!$B$15),1,0)</f>
        <v>0</v>
      </c>
      <c r="AA100" s="7">
        <f>IF(AND('Complaints Register'!C100&gt;45107,'Complaints Register'!C100&lt;=VLOOKUP(Instructions!B$15,'Data LookUp Tables'!Z$2:AA$30,2)),1,0)</f>
        <v>0</v>
      </c>
      <c r="AB100" s="7">
        <f>IF(OR('Complaints Register'!$D100&gt;Instructions!$B$15,D100=""),1,0)</f>
        <v>1</v>
      </c>
    </row>
  </sheetData>
  <sheetProtection selectLockedCells="1"/>
  <phoneticPr fontId="9" type="noConversion"/>
  <conditionalFormatting sqref="A2:A100">
    <cfRule type="expression" dxfId="22" priority="7">
      <formula>AND($A$2="",OR($B$2&gt;0,$C$2&gt;0,$D$2&gt;0,$E$2&gt;0,$F$2&gt;0))</formula>
    </cfRule>
    <cfRule type="duplicateValues" dxfId="21" priority="23"/>
  </conditionalFormatting>
  <conditionalFormatting sqref="B2:B100">
    <cfRule type="expression" dxfId="20" priority="12">
      <formula>AND(A2&gt;0,B2="")</formula>
    </cfRule>
  </conditionalFormatting>
  <conditionalFormatting sqref="C2:C100">
    <cfRule type="expression" dxfId="19" priority="25">
      <formula>OR(C2&gt;TODAY(),AND(A2&gt;0,$C2=""))</formula>
    </cfRule>
  </conditionalFormatting>
  <conditionalFormatting sqref="D2:D100">
    <cfRule type="expression" dxfId="18" priority="26">
      <formula>OR(AND($C$2="",$D2&lt;&gt;""),AND($C2&gt;0,$D2&gt;0,$C2&gt;$D2),$D2&gt;TODAY())</formula>
    </cfRule>
  </conditionalFormatting>
  <conditionalFormatting sqref="E2:E100">
    <cfRule type="expression" dxfId="17" priority="1">
      <formula>AND(A2&lt;&gt;"",E2="")</formula>
    </cfRule>
    <cfRule type="expression" dxfId="16" priority="4">
      <formula>AND(A2="",E2&lt;&gt;"")</formula>
    </cfRule>
  </conditionalFormatting>
  <conditionalFormatting sqref="F2:F100">
    <cfRule type="expression" dxfId="15" priority="11">
      <formula>AND(A2&gt;0,F2="")</formula>
    </cfRule>
  </conditionalFormatting>
  <conditionalFormatting sqref="G2:G100">
    <cfRule type="expression" dxfId="14" priority="10">
      <formula>AND(A2&gt;0,G2="")</formula>
    </cfRule>
  </conditionalFormatting>
  <conditionalFormatting sqref="H2:H100">
    <cfRule type="expression" dxfId="13" priority="9">
      <formula>AND(A2&gt;0,G2="")</formula>
    </cfRule>
  </conditionalFormatting>
  <conditionalFormatting sqref="I2:I100">
    <cfRule type="expression" dxfId="12" priority="22">
      <formula>AND(A2&gt;0,I2="")</formula>
    </cfRule>
  </conditionalFormatting>
  <conditionalFormatting sqref="J2:J100">
    <cfRule type="expression" dxfId="11" priority="8">
      <formula>AND(A2&gt;0,J2="")</formula>
    </cfRule>
  </conditionalFormatting>
  <conditionalFormatting sqref="K2:K100">
    <cfRule type="expression" dxfId="10" priority="21">
      <formula>OR(AND(J2="Individual or Couple",K2=""),AND($J2&lt;&gt;"Individual or Couple",$K2&gt;0))</formula>
    </cfRule>
  </conditionalFormatting>
  <conditionalFormatting sqref="L2:L100">
    <cfRule type="expression" dxfId="9" priority="20">
      <formula>OR(AND(J2&lt;&gt;"Individual or Couple",L2&gt;0),AND(J2="Individual or Couple",L2=""))</formula>
    </cfRule>
  </conditionalFormatting>
  <conditionalFormatting sqref="M2:M100">
    <cfRule type="expression" dxfId="8" priority="19">
      <formula>AND($A2&gt;0,$M2="")</formula>
    </cfRule>
  </conditionalFormatting>
  <conditionalFormatting sqref="N2:N100">
    <cfRule type="expression" dxfId="7" priority="18">
      <formula>AND(A2&gt;0,N2="")</formula>
    </cfRule>
  </conditionalFormatting>
  <conditionalFormatting sqref="O2:O100">
    <cfRule type="expression" dxfId="6" priority="27">
      <formula>AND(A2&gt;0,$O2="")</formula>
    </cfRule>
  </conditionalFormatting>
  <conditionalFormatting sqref="P2:R100">
    <cfRule type="expression" dxfId="5" priority="28">
      <formula>AND($P2="",A2&gt;0)</formula>
    </cfRule>
  </conditionalFormatting>
  <conditionalFormatting sqref="S2:U100">
    <cfRule type="expression" dxfId="4" priority="29">
      <formula>AND($S2="",$A2&gt;0)</formula>
    </cfRule>
  </conditionalFormatting>
  <conditionalFormatting sqref="V2:X100">
    <cfRule type="expression" dxfId="3" priority="5">
      <formula>AND(D2="",V2&lt;&gt;"")</formula>
    </cfRule>
    <cfRule type="expression" dxfId="2" priority="6">
      <formula>AND(D2&lt;&gt;"",V2="")</formula>
    </cfRule>
    <cfRule type="expression" dxfId="1" priority="13">
      <formula>AND(A2="",V2&lt;&gt;"")</formula>
    </cfRule>
  </conditionalFormatting>
  <conditionalFormatting sqref="Y2:Y100">
    <cfRule type="expression" dxfId="0" priority="24">
      <formula>OR(AND($V2&lt;&gt;"Monetary Remedy",$W2&lt;&gt;"Monetary Remedy",$X2&lt;&gt;"Monetary Remedy",Y2&lt;&gt;""),AND(OR($V2="Monetary Remedy",$W2="Monetary Remedy",$X2="Monetary Remedy"),OR($Y2="",Y2=0)))</formula>
    </cfRule>
  </conditionalFormatting>
  <dataValidations xWindow="642" yWindow="666" count="4">
    <dataValidation allowBlank="1" showInputMessage="1" showErrorMessage="1" prompt="Mandatory Field. If complaint has been Closed, enter date as xx/xx/xx, otherwise leave blank. Date must be greater than or equal to the date complaint was received and cannot be after todays date." sqref="D2:D100" xr:uid="{EF400D78-CA19-4573-BD92-DC98B3F6F4A1}"/>
    <dataValidation type="whole" allowBlank="1" showInputMessage="1" showErrorMessage="1" sqref="Y2:Y100" xr:uid="{9EBE831B-0941-45AB-9DE1-043A2081B82E}">
      <formula1>0</formula1>
      <formula2>1000000</formula2>
    </dataValidation>
    <dataValidation type="date" operator="greaterThan" allowBlank="1" showInputMessage="1" showErrorMessage="1" prompt="Mandatory Field, enter date as xx/xx/xx, dates earlier than 01/01/2020 not allowed. Dates greater than today not allowed." sqref="C2:C100" xr:uid="{F721E060-6784-4D21-AB61-28CA68051ED6}">
      <formula1>43831</formula1>
    </dataValidation>
    <dataValidation type="whole" allowBlank="1" showInputMessage="1" showErrorMessage="1" sqref="M2:M100" xr:uid="{A59EE012-31C3-4890-864B-CE6A8BDAA286}">
      <formula1>199</formula1>
      <formula2>9999</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642" yWindow="666" count="9">
        <x14:dataValidation type="list" allowBlank="1" showInputMessage="1" showErrorMessage="1" xr:uid="{A44DB39B-CF6B-4FD1-B0A4-2BCBC3D0B1A1}">
          <x14:formula1>
            <xm:f>'Data LookUp Tables'!$C$2:$C$7</xm:f>
          </x14:formula1>
          <xm:sqref>I2:I100</xm:sqref>
        </x14:dataValidation>
        <x14:dataValidation type="list" allowBlank="1" showInputMessage="1" showErrorMessage="1" xr:uid="{6C458137-56DE-4212-B4E5-26C01AB2A16E}">
          <x14:formula1>
            <xm:f>'Data LookUp Tables'!$D$2:$D$5</xm:f>
          </x14:formula1>
          <xm:sqref>J2:J100</xm:sqref>
        </x14:dataValidation>
        <x14:dataValidation type="list" allowBlank="1" showInputMessage="1" showErrorMessage="1" xr:uid="{F22ACA7F-05A9-4D6F-8843-BB5D7F50A14D}">
          <x14:formula1>
            <xm:f>'Data LookUp Tables'!$F$2:$F$5</xm:f>
          </x14:formula1>
          <xm:sqref>K2:K100</xm:sqref>
        </x14:dataValidation>
        <x14:dataValidation type="list" allowBlank="1" showInputMessage="1" showErrorMessage="1" xr:uid="{0755BF5D-2DB1-4F5F-81C9-40ACABF66F8A}">
          <x14:formula1>
            <xm:f>'Data LookUp Tables'!$H$2:$H$10</xm:f>
          </x14:formula1>
          <xm:sqref>L2:L100</xm:sqref>
        </x14:dataValidation>
        <x14:dataValidation type="list" allowBlank="1" showInputMessage="1" showErrorMessage="1" xr:uid="{BB8C5088-833A-4AB8-9291-F645E95E4828}">
          <x14:formula1>
            <xm:f>'Data LookUp Tables'!$L$2:$L$10</xm:f>
          </x14:formula1>
          <xm:sqref>N2:N100</xm:sqref>
        </x14:dataValidation>
        <x14:dataValidation type="list" allowBlank="1" showInputMessage="1" showErrorMessage="1" xr:uid="{DEABD5D3-F87B-42CE-99ED-CF9DEFA4DAA7}">
          <x14:formula1>
            <xm:f>'Data LookUp Tables'!$Q$2:$Q$4</xm:f>
          </x14:formula1>
          <xm:sqref>O2:O100</xm:sqref>
        </x14:dataValidation>
        <x14:dataValidation type="list" allowBlank="1" showInputMessage="1" showErrorMessage="1" xr:uid="{B0EEE1A3-8133-40D0-9B8B-BD0B479EE5EE}">
          <x14:formula1>
            <xm:f>'Data LookUp Tables'!$S$2:$S$189</xm:f>
          </x14:formula1>
          <xm:sqref>P2:R100</xm:sqref>
        </x14:dataValidation>
        <x14:dataValidation type="list" allowBlank="1" showInputMessage="1" showErrorMessage="1" xr:uid="{E2C220DD-BDCF-4B02-89AA-2798981905A3}">
          <x14:formula1>
            <xm:f>'Data LookUp Tables'!$U$2:$U$97</xm:f>
          </x14:formula1>
          <xm:sqref>S2:U100</xm:sqref>
        </x14:dataValidation>
        <x14:dataValidation type="list" allowBlank="1" showInputMessage="1" showErrorMessage="1" xr:uid="{DC2CF745-B94E-4FC9-87B3-B6C85A419A8D}">
          <x14:formula1>
            <xm:f>'Data LookUp Tables'!$W$2:$W$9</xm:f>
          </x14:formula1>
          <xm:sqref>V2:X100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A053F-D1D8-47CE-AE42-12B2E31A29DF}">
  <sheetPr codeName="Sheet3"/>
  <dimension ref="A1:V100"/>
  <sheetViews>
    <sheetView topLeftCell="G1" workbookViewId="0">
      <pane ySplit="1" topLeftCell="A2" activePane="bottomLeft" state="frozen"/>
      <selection pane="bottomLeft" activeCell="W1" sqref="W1:XFD1048576"/>
    </sheetView>
  </sheetViews>
  <sheetFormatPr defaultColWidth="0" defaultRowHeight="14.4" zeroHeight="1" x14ac:dyDescent="0.3"/>
  <cols>
    <col min="1" max="6" width="8.88671875" customWidth="1"/>
    <col min="7" max="8" width="8.88671875" style="11" customWidth="1"/>
    <col min="9" max="9" width="11.21875" style="12" customWidth="1"/>
    <col min="10" max="10" width="11" style="12" customWidth="1"/>
    <col min="11" max="11" width="8.88671875" style="11" customWidth="1"/>
    <col min="12" max="13" width="8.88671875" customWidth="1"/>
    <col min="14" max="15" width="8.88671875" style="11" customWidth="1"/>
    <col min="16" max="21" width="8.88671875" customWidth="1"/>
    <col min="22" max="22" width="8.88671875" style="11" customWidth="1"/>
    <col min="23" max="16384" width="8.88671875" hidden="1"/>
  </cols>
  <sheetData>
    <row r="1" spans="1:22" ht="43.2" x14ac:dyDescent="0.3">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1" t="s">
        <v>15</v>
      </c>
      <c r="Q1" s="1" t="s">
        <v>16</v>
      </c>
      <c r="R1" s="1" t="s">
        <v>17</v>
      </c>
      <c r="S1" s="5" t="s">
        <v>18</v>
      </c>
      <c r="T1" s="5" t="s">
        <v>19</v>
      </c>
      <c r="U1" s="5" t="s">
        <v>20</v>
      </c>
      <c r="V1" s="5" t="s">
        <v>21</v>
      </c>
    </row>
    <row r="2" spans="1:22" x14ac:dyDescent="0.3">
      <c r="A2" s="11" t="str">
        <f>IF(OR('Complaints Register'!Z2=1,('Complaints Register'!AA2+'Complaints Register'!AB2)=2),IF(ISBLANK('Complaints Register'!A2),"",'Complaints Register'!A2),"")</f>
        <v/>
      </c>
      <c r="B2" s="11" t="str">
        <f>IF(A2="","",IF('Complaints Register'!E2="","Not Applicable",'Complaints Register'!E2))</f>
        <v/>
      </c>
      <c r="C2" s="11" t="str">
        <f>IF(A2="","",VLOOKUP('Complaints Register'!J2,'Data LookUp Tables'!D$2:E$5,2))</f>
        <v/>
      </c>
      <c r="D2" s="11" t="str">
        <f>IF(OR(A2="",'Complaints Register'!J2&lt;&gt;"Individual or Couple"),"",VLOOKUP('Complaints Register'!K2,'Data LookUp Tables'!F$2:G$5,2))</f>
        <v/>
      </c>
      <c r="E2" s="11" t="str">
        <f>IF(OR(A2="",'Complaints Register'!J2&lt;&gt;"Individual or Couple"),"",VLOOKUP('Complaints Register'!L2,'Data LookUp Tables'!H$2:I$10,2))</f>
        <v/>
      </c>
      <c r="F2" s="11" t="str">
        <f>IF(A2="","",'Complaints Register'!M2)</f>
        <v/>
      </c>
      <c r="G2" s="11" t="str">
        <f>IF(A2="","",IF('Complaints Register'!D2="",1,IF('Complaints Register'!D2&lt;=Instructions!B$15,2,1)))</f>
        <v/>
      </c>
      <c r="H2" s="11" t="str">
        <f>IF(A2="","",VLOOKUP('Complaints Register'!N2,'Data LookUp Tables'!L$2:M$10,2))</f>
        <v/>
      </c>
      <c r="I2" s="12" t="str">
        <f>IF(A2="","",'Complaints Register'!C2)</f>
        <v/>
      </c>
      <c r="J2" s="12" t="str">
        <f>IF(OR(A2="",G2=1),"",'Complaints Register'!D2)</f>
        <v/>
      </c>
      <c r="K2" s="11" t="str">
        <f>IF(A2="","",IF(G2=1,"",'Complaints Register'!D2-'Complaints Register'!C2))</f>
        <v/>
      </c>
      <c r="L2" s="11" t="str">
        <f>IF($A2="","",VLOOKUP('Complaints Register'!O2,'Data LookUp Tables'!Q$2:R$4,2))</f>
        <v/>
      </c>
      <c r="M2" s="11" t="str">
        <f>IF($A2="","",VLOOKUP('Complaints Register'!P2,'Data LookUp Tables'!$S$2:$T$189,2))</f>
        <v/>
      </c>
      <c r="N2" s="11" t="str">
        <f>IF($A2="","",IF('Complaints Register'!Q2="",999,(VLOOKUP('Complaints Register'!Q2,'Data LookUp Tables'!$S$2:$T$189,2))))</f>
        <v/>
      </c>
      <c r="O2" s="11" t="str">
        <f>IF($A2="","",IF('Complaints Register'!R2="",999,(VLOOKUP('Complaints Register'!R2,'Data LookUp Tables'!$S$2:$T$189,2))))</f>
        <v/>
      </c>
      <c r="P2" s="11" t="str">
        <f>IF($A2="","",VLOOKUP('Complaints Register'!S2,'Data LookUp Tables'!$U$2:$V$97,2))</f>
        <v/>
      </c>
      <c r="Q2" s="11" t="str">
        <f>IF($A2="","",IF('Complaints Register'!T2="",999,VLOOKUP('Complaints Register'!T2,'Data LookUp Tables'!$U$2:$V97,2)))</f>
        <v/>
      </c>
      <c r="R2" s="11" t="str">
        <f>IF($A2="","",IF('Complaints Register'!U2="",999,VLOOKUP('Complaints Register'!U2,'Data LookUp Tables'!$U2:$V$97,2)))</f>
        <v/>
      </c>
      <c r="S2" s="11" t="str">
        <f>IF($A2="","",IF(G2=2,VLOOKUP('Complaints Register'!V2,'Data LookUp Tables'!$W$2:$X$9,2),""))</f>
        <v/>
      </c>
      <c r="T2" s="11" t="str">
        <f>IF($A2="","",IF(G2=2,IF('Complaints Register'!W2="",999,VLOOKUP('Complaints Register'!W2,'Data LookUp Tables'!$W$2:$X$9,2)),""))</f>
        <v/>
      </c>
      <c r="U2" s="11" t="str">
        <f>IF($A2="","",IF(G2=2,IF('Complaints Register'!X2="",999,VLOOKUP('Complaints Register'!X2,'Data LookUp Tables'!$W$2:$X$9,2)),""))</f>
        <v/>
      </c>
      <c r="V2" s="11" t="str">
        <f>IF(OR($A2="",'Complaints Register'!Y2="",'Complaints Register'!Y2&lt;=0),"",ROUND('Complaints Register'!Y2,0))</f>
        <v/>
      </c>
    </row>
    <row r="3" spans="1:22" x14ac:dyDescent="0.3">
      <c r="A3" s="11" t="str">
        <f>IF(OR('Complaints Register'!Z3=1,('Complaints Register'!AA3+'Complaints Register'!AB3)=2),IF(ISBLANK('Complaints Register'!A3),"",'Complaints Register'!A3),"")</f>
        <v/>
      </c>
      <c r="B3" s="11" t="str">
        <f>IF(A3="","",IF('Complaints Register'!E3="","Not Applicable",'Complaints Register'!E3))</f>
        <v/>
      </c>
      <c r="C3" s="11" t="str">
        <f>IF(A3="","",VLOOKUP('Complaints Register'!J3,'Data LookUp Tables'!D$2:E$5,2))</f>
        <v/>
      </c>
      <c r="D3" s="11" t="str">
        <f>IF(OR(A3="",'Complaints Register'!J3&lt;&gt;"Individual or Couple"),"",VLOOKUP('Complaints Register'!K3,'Data LookUp Tables'!F$2:G$5,2))</f>
        <v/>
      </c>
      <c r="E3" s="11" t="str">
        <f>IF(OR(A3="",'Complaints Register'!J3&lt;&gt;"Individual or Couple"),"",VLOOKUP('Complaints Register'!L3,'Data LookUp Tables'!H$2:I$10,2))</f>
        <v/>
      </c>
      <c r="F3" s="11" t="str">
        <f>IF(A3="","",'Complaints Register'!M3)</f>
        <v/>
      </c>
      <c r="G3" s="11" t="str">
        <f>IF(A3="","",IF('Complaints Register'!D3="",1,IF('Complaints Register'!D3&lt;=Instructions!B$15,2,1)))</f>
        <v/>
      </c>
      <c r="H3" s="11" t="str">
        <f>IF(A3="","",VLOOKUP('Complaints Register'!N3,'Data LookUp Tables'!L$2:M$10,2))</f>
        <v/>
      </c>
      <c r="I3" s="12" t="str">
        <f>IF(A3="","",'Complaints Register'!C3)</f>
        <v/>
      </c>
      <c r="J3" s="12" t="str">
        <f>IF(OR(A3="",G3=1),"",'Complaints Register'!D3)</f>
        <v/>
      </c>
      <c r="K3" s="11" t="str">
        <f>IF(A3="","",IF(G3=1,"",'Complaints Register'!D3-'Complaints Register'!C3))</f>
        <v/>
      </c>
      <c r="L3" s="11" t="str">
        <f>IF($A3="","",VLOOKUP('Complaints Register'!O3,'Data LookUp Tables'!Q$2:R$4,2))</f>
        <v/>
      </c>
      <c r="M3" s="11" t="str">
        <f>IF($A3="","",VLOOKUP('Complaints Register'!P3,'Data LookUp Tables'!$S$2:$T$189,2))</f>
        <v/>
      </c>
      <c r="N3" s="11" t="str">
        <f>IF($A3="","",IF('Complaints Register'!Q3="",999,(VLOOKUP('Complaints Register'!Q3,'Data LookUp Tables'!$S$2:$T$189,2))))</f>
        <v/>
      </c>
      <c r="O3" s="11" t="str">
        <f>IF($A3="","",IF('Complaints Register'!R3="",999,(VLOOKUP('Complaints Register'!R3,'Data LookUp Tables'!$S$2:$T$189,2))))</f>
        <v/>
      </c>
      <c r="P3" s="11" t="str">
        <f>IF($A3="","",VLOOKUP('Complaints Register'!S3,'Data LookUp Tables'!$U$2:$V$97,2))</f>
        <v/>
      </c>
      <c r="Q3" s="11" t="str">
        <f>IF($A3="","",IF('Complaints Register'!T3="",999,VLOOKUP('Complaints Register'!T3,'Data LookUp Tables'!$U$2:$V98,2)))</f>
        <v/>
      </c>
      <c r="R3" s="11" t="str">
        <f>IF($A3="","",IF('Complaints Register'!U3="",999,VLOOKUP('Complaints Register'!U3,'Data LookUp Tables'!$U3:$V$97,2)))</f>
        <v/>
      </c>
      <c r="S3" s="11" t="str">
        <f>IF($A3="","",IF(G3=2,VLOOKUP('Complaints Register'!V3,'Data LookUp Tables'!$W$2:$X$9,2),""))</f>
        <v/>
      </c>
      <c r="T3" s="11" t="str">
        <f>IF($A3="","",IF(G3=2,IF('Complaints Register'!W3="",999,VLOOKUP('Complaints Register'!W3,'Data LookUp Tables'!$W$2:$X$9,2)),""))</f>
        <v/>
      </c>
      <c r="U3" s="11" t="str">
        <f>IF($A3="","",IF(G3=2,IF('Complaints Register'!X3="",999,VLOOKUP('Complaints Register'!X3,'Data LookUp Tables'!$W$2:$X$9,2)),""))</f>
        <v/>
      </c>
      <c r="V3" s="11" t="str">
        <f>IF(OR($A3="",'Complaints Register'!Y3="",'Complaints Register'!Y3&lt;=0),"",ROUND('Complaints Register'!Y3,0))</f>
        <v/>
      </c>
    </row>
    <row r="4" spans="1:22" x14ac:dyDescent="0.3">
      <c r="A4" s="11" t="str">
        <f>IF(OR('Complaints Register'!Z4=1,('Complaints Register'!AA4+'Complaints Register'!AB4)=2),IF(ISBLANK('Complaints Register'!A4),"",'Complaints Register'!A4),"")</f>
        <v/>
      </c>
      <c r="B4" s="11" t="str">
        <f>IF(A4="","",IF('Complaints Register'!E4="","Not Applicable",'Complaints Register'!E4))</f>
        <v/>
      </c>
      <c r="C4" s="11" t="str">
        <f>IF(A4="","",VLOOKUP('Complaints Register'!J4,'Data LookUp Tables'!D$2:E$5,2))</f>
        <v/>
      </c>
      <c r="D4" s="11" t="str">
        <f>IF(OR(A4="",'Complaints Register'!J4&lt;&gt;"Individual or Couple"),"",VLOOKUP('Complaints Register'!K4,'Data LookUp Tables'!F$2:G$5,2))</f>
        <v/>
      </c>
      <c r="E4" s="11" t="str">
        <f>IF(OR(A4="",'Complaints Register'!J4&lt;&gt;"Individual or Couple"),"",VLOOKUP('Complaints Register'!L4,'Data LookUp Tables'!H$2:I$10,2))</f>
        <v/>
      </c>
      <c r="F4" s="11" t="str">
        <f>IF(A4="","",'Complaints Register'!M4)</f>
        <v/>
      </c>
      <c r="G4" s="11" t="str">
        <f>IF(A4="","",IF('Complaints Register'!D4="",1,IF('Complaints Register'!D4&lt;=Instructions!B$15,2,1)))</f>
        <v/>
      </c>
      <c r="H4" s="11" t="str">
        <f>IF(A4="","",VLOOKUP('Complaints Register'!N4,'Data LookUp Tables'!L$2:M$10,2))</f>
        <v/>
      </c>
      <c r="I4" s="12" t="str">
        <f>IF(A4="","",'Complaints Register'!C4)</f>
        <v/>
      </c>
      <c r="J4" s="12" t="str">
        <f>IF(OR(A4="",G4=1),"",'Complaints Register'!D4)</f>
        <v/>
      </c>
      <c r="K4" s="11" t="str">
        <f>IF(A4="","",IF(G4=1,"",'Complaints Register'!D4-'Complaints Register'!C4))</f>
        <v/>
      </c>
      <c r="L4" s="11" t="str">
        <f>IF($A4="","",VLOOKUP('Complaints Register'!O4,'Data LookUp Tables'!Q$2:R$4,2))</f>
        <v/>
      </c>
      <c r="M4" s="11" t="str">
        <f>IF($A4="","",VLOOKUP('Complaints Register'!P4,'Data LookUp Tables'!$S$2:$T$189,2))</f>
        <v/>
      </c>
      <c r="N4" s="11" t="str">
        <f>IF($A4="","",IF('Complaints Register'!Q4="",999,(VLOOKUP('Complaints Register'!Q4,'Data LookUp Tables'!$S$2:$T$189,2))))</f>
        <v/>
      </c>
      <c r="O4" s="11" t="str">
        <f>IF($A4="","",IF('Complaints Register'!R4="",999,(VLOOKUP('Complaints Register'!R4,'Data LookUp Tables'!$S$2:$T$189,2))))</f>
        <v/>
      </c>
      <c r="P4" s="11" t="str">
        <f>IF($A4="","",VLOOKUP('Complaints Register'!S4,'Data LookUp Tables'!$U$2:$V$97,2))</f>
        <v/>
      </c>
      <c r="Q4" s="11" t="str">
        <f>IF($A4="","",IF('Complaints Register'!T4="",999,VLOOKUP('Complaints Register'!T4,'Data LookUp Tables'!$U$2:$V99,2)))</f>
        <v/>
      </c>
      <c r="R4" s="11" t="str">
        <f>IF($A4="","",IF('Complaints Register'!U4="",999,VLOOKUP('Complaints Register'!U4,'Data LookUp Tables'!$U4:$V$97,2)))</f>
        <v/>
      </c>
      <c r="S4" s="11" t="str">
        <f>IF($A4="","",IF(G4=2,VLOOKUP('Complaints Register'!V4,'Data LookUp Tables'!$W$2:$X$9,2),""))</f>
        <v/>
      </c>
      <c r="T4" s="11" t="str">
        <f>IF($A4="","",IF(G4=2,IF('Complaints Register'!W4="",999,VLOOKUP('Complaints Register'!W4,'Data LookUp Tables'!$W$2:$X$9,2)),""))</f>
        <v/>
      </c>
      <c r="U4" s="11" t="str">
        <f>IF($A4="","",IF(G4=2,IF('Complaints Register'!X4="",999,VLOOKUP('Complaints Register'!X4,'Data LookUp Tables'!$W$2:$X$9,2)),""))</f>
        <v/>
      </c>
      <c r="V4" s="11" t="str">
        <f>IF(OR($A4="",'Complaints Register'!Y4="",'Complaints Register'!Y4&lt;=0),"",ROUND('Complaints Register'!Y4,0))</f>
        <v/>
      </c>
    </row>
    <row r="5" spans="1:22" x14ac:dyDescent="0.3">
      <c r="A5" s="11" t="str">
        <f>IF(OR('Complaints Register'!Z5=1,('Complaints Register'!AA5+'Complaints Register'!AB5)=2),IF(ISBLANK('Complaints Register'!A5),"",'Complaints Register'!A5),"")</f>
        <v/>
      </c>
      <c r="B5" s="11" t="str">
        <f>IF(A5="","",IF('Complaints Register'!E5="","Not Applicable",'Complaints Register'!E5))</f>
        <v/>
      </c>
      <c r="C5" s="11" t="str">
        <f>IF(A5="","",VLOOKUP('Complaints Register'!J5,'Data LookUp Tables'!D$2:E$5,2))</f>
        <v/>
      </c>
      <c r="D5" s="11" t="str">
        <f>IF(OR(A5="",'Complaints Register'!J5&lt;&gt;"Individual or Couple"),"",VLOOKUP('Complaints Register'!K5,'Data LookUp Tables'!F$2:G$5,2))</f>
        <v/>
      </c>
      <c r="E5" s="11" t="str">
        <f>IF(OR(A5="",'Complaints Register'!J5&lt;&gt;"Individual or Couple"),"",VLOOKUP('Complaints Register'!L5,'Data LookUp Tables'!H$2:I$10,2))</f>
        <v/>
      </c>
      <c r="F5" s="11" t="str">
        <f>IF(A5="","",'Complaints Register'!M5)</f>
        <v/>
      </c>
      <c r="G5" s="11" t="str">
        <f>IF(A5="","",IF('Complaints Register'!D5="",1,IF('Complaints Register'!D5&lt;=Instructions!B$15,2,1)))</f>
        <v/>
      </c>
      <c r="H5" s="11" t="str">
        <f>IF(A5="","",VLOOKUP('Complaints Register'!N5,'Data LookUp Tables'!L$2:M$10,2))</f>
        <v/>
      </c>
      <c r="I5" s="12" t="str">
        <f>IF(A5="","",'Complaints Register'!C5)</f>
        <v/>
      </c>
      <c r="J5" s="12" t="str">
        <f>IF(OR(A5="",G5=1),"",'Complaints Register'!D5)</f>
        <v/>
      </c>
      <c r="K5" s="11" t="str">
        <f>IF(A5="","",IF(G5=1,"",'Complaints Register'!D5-'Complaints Register'!C5))</f>
        <v/>
      </c>
      <c r="L5" s="11" t="str">
        <f>IF($A5="","",VLOOKUP('Complaints Register'!O5,'Data LookUp Tables'!Q$2:R$4,2))</f>
        <v/>
      </c>
      <c r="M5" s="11" t="str">
        <f>IF($A5="","",VLOOKUP('Complaints Register'!P5,'Data LookUp Tables'!$S$2:$T$189,2))</f>
        <v/>
      </c>
      <c r="N5" s="11" t="str">
        <f>IF($A5="","",IF('Complaints Register'!Q5="",999,(VLOOKUP('Complaints Register'!Q5,'Data LookUp Tables'!$S$2:$T$189,2))))</f>
        <v/>
      </c>
      <c r="O5" s="11" t="str">
        <f>IF($A5="","",IF('Complaints Register'!R5="",999,(VLOOKUP('Complaints Register'!R5,'Data LookUp Tables'!$S$2:$T$189,2))))</f>
        <v/>
      </c>
      <c r="P5" s="11" t="str">
        <f>IF($A5="","",VLOOKUP('Complaints Register'!S5,'Data LookUp Tables'!$U$2:$V$97,2))</f>
        <v/>
      </c>
      <c r="Q5" s="11" t="str">
        <f>IF($A5="","",IF('Complaints Register'!T5="",999,VLOOKUP('Complaints Register'!T5,'Data LookUp Tables'!$U$2:$V100,2)))</f>
        <v/>
      </c>
      <c r="R5" s="11" t="str">
        <f>IF($A5="","",IF('Complaints Register'!U5="",999,VLOOKUP('Complaints Register'!U5,'Data LookUp Tables'!$U5:$V$97,2)))</f>
        <v/>
      </c>
      <c r="S5" s="11" t="str">
        <f>IF($A5="","",IF(G5=2,VLOOKUP('Complaints Register'!V5,'Data LookUp Tables'!$W$2:$X$9,2),""))</f>
        <v/>
      </c>
      <c r="T5" s="11" t="str">
        <f>IF($A5="","",IF(G5=2,IF('Complaints Register'!W5="",999,VLOOKUP('Complaints Register'!W5,'Data LookUp Tables'!$W$2:$X$9,2)),""))</f>
        <v/>
      </c>
      <c r="U5" s="11" t="str">
        <f>IF($A5="","",IF(G5=2,IF('Complaints Register'!X5="",999,VLOOKUP('Complaints Register'!X5,'Data LookUp Tables'!$W$2:$X$9,2)),""))</f>
        <v/>
      </c>
      <c r="V5" s="11" t="str">
        <f>IF(OR($A5="",'Complaints Register'!Y5="",'Complaints Register'!Y5&lt;=0),"",ROUND('Complaints Register'!Y5,0))</f>
        <v/>
      </c>
    </row>
    <row r="6" spans="1:22" x14ac:dyDescent="0.3">
      <c r="A6" s="11" t="str">
        <f>IF(OR('Complaints Register'!Z6=1,('Complaints Register'!AA6+'Complaints Register'!AB6)=2),IF(ISBLANK('Complaints Register'!A6),"",'Complaints Register'!A6),"")</f>
        <v/>
      </c>
      <c r="B6" s="11" t="str">
        <f>IF(A6="","",IF('Complaints Register'!E6="","Not Applicable",'Complaints Register'!E6))</f>
        <v/>
      </c>
      <c r="C6" s="11" t="str">
        <f>IF(A6="","",VLOOKUP('Complaints Register'!J6,'Data LookUp Tables'!D$2:E$5,2))</f>
        <v/>
      </c>
      <c r="D6" s="11" t="str">
        <f>IF(OR(A6="",'Complaints Register'!J6&lt;&gt;"Individual or Couple"),"",VLOOKUP('Complaints Register'!K6,'Data LookUp Tables'!F$2:G$5,2))</f>
        <v/>
      </c>
      <c r="E6" s="11" t="str">
        <f>IF(OR(A6="",'Complaints Register'!J6&lt;&gt;"Individual or Couple"),"",VLOOKUP('Complaints Register'!L6,'Data LookUp Tables'!H$2:I$10,2))</f>
        <v/>
      </c>
      <c r="F6" s="11" t="str">
        <f>IF(A6="","",'Complaints Register'!M6)</f>
        <v/>
      </c>
      <c r="G6" s="11" t="str">
        <f>IF(A6="","",IF('Complaints Register'!D6="",1,IF('Complaints Register'!D6&lt;=Instructions!B$15,2,1)))</f>
        <v/>
      </c>
      <c r="H6" s="11" t="str">
        <f>IF(A6="","",VLOOKUP('Complaints Register'!N6,'Data LookUp Tables'!L$2:M$10,2))</f>
        <v/>
      </c>
      <c r="I6" s="12" t="str">
        <f>IF(A6="","",'Complaints Register'!C6)</f>
        <v/>
      </c>
      <c r="J6" s="12" t="str">
        <f>IF(OR(A6="",G6=1),"",'Complaints Register'!D6)</f>
        <v/>
      </c>
      <c r="K6" s="11" t="str">
        <f>IF(A6="","",IF(G6=1,"",'Complaints Register'!D6-'Complaints Register'!C6))</f>
        <v/>
      </c>
      <c r="L6" s="11" t="str">
        <f>IF($A6="","",VLOOKUP('Complaints Register'!O6,'Data LookUp Tables'!Q$2:R$4,2))</f>
        <v/>
      </c>
      <c r="M6" s="11" t="str">
        <f>IF($A6="","",VLOOKUP('Complaints Register'!P6,'Data LookUp Tables'!$S$2:$T$189,2))</f>
        <v/>
      </c>
      <c r="N6" s="11" t="str">
        <f>IF($A6="","",IF('Complaints Register'!Q6="",999,(VLOOKUP('Complaints Register'!Q6,'Data LookUp Tables'!$S$2:$T$189,2))))</f>
        <v/>
      </c>
      <c r="O6" s="11" t="str">
        <f>IF($A6="","",IF('Complaints Register'!R6="",999,(VLOOKUP('Complaints Register'!R6,'Data LookUp Tables'!$S$2:$T$189,2))))</f>
        <v/>
      </c>
      <c r="P6" s="11" t="str">
        <f>IF($A6="","",VLOOKUP('Complaints Register'!S6,'Data LookUp Tables'!$U$2:$V$97,2))</f>
        <v/>
      </c>
      <c r="Q6" s="11" t="str">
        <f>IF($A6="","",IF('Complaints Register'!T6="",999,VLOOKUP('Complaints Register'!T6,'Data LookUp Tables'!$U$2:$V101,2)))</f>
        <v/>
      </c>
      <c r="R6" s="11" t="str">
        <f>IF($A6="","",IF('Complaints Register'!U6="",999,VLOOKUP('Complaints Register'!U6,'Data LookUp Tables'!$U6:$V$97,2)))</f>
        <v/>
      </c>
      <c r="S6" s="11" t="str">
        <f>IF($A6="","",IF(G6=2,VLOOKUP('Complaints Register'!V6,'Data LookUp Tables'!$W$2:$X$9,2),""))</f>
        <v/>
      </c>
      <c r="T6" s="11" t="str">
        <f>IF($A6="","",IF(G6=2,IF('Complaints Register'!W6="",999,VLOOKUP('Complaints Register'!W6,'Data LookUp Tables'!$W$2:$X$9,2)),""))</f>
        <v/>
      </c>
      <c r="U6" s="11" t="str">
        <f>IF($A6="","",IF(G6=2,IF('Complaints Register'!X6="",999,VLOOKUP('Complaints Register'!X6,'Data LookUp Tables'!$W$2:$X$9,2)),""))</f>
        <v/>
      </c>
      <c r="V6" s="11" t="str">
        <f>IF(OR($A6="",'Complaints Register'!Y6="",'Complaints Register'!Y6&lt;=0),"",ROUND('Complaints Register'!Y6,0))</f>
        <v/>
      </c>
    </row>
    <row r="7" spans="1:22" x14ac:dyDescent="0.3">
      <c r="A7" s="11" t="str">
        <f>IF(OR('Complaints Register'!Z7=1,('Complaints Register'!AA7+'Complaints Register'!AB7)=2),IF(ISBLANK('Complaints Register'!A7),"",'Complaints Register'!A7),"")</f>
        <v/>
      </c>
      <c r="B7" s="11" t="str">
        <f>IF(A7="","",IF('Complaints Register'!E7="","Not Applicable",'Complaints Register'!E7))</f>
        <v/>
      </c>
      <c r="C7" s="11" t="str">
        <f>IF(A7="","",VLOOKUP('Complaints Register'!J7,'Data LookUp Tables'!D$2:E$5,2))</f>
        <v/>
      </c>
      <c r="D7" s="11" t="str">
        <f>IF(OR(A7="",'Complaints Register'!J7&lt;&gt;"Individual or Couple"),"",VLOOKUP('Complaints Register'!K7,'Data LookUp Tables'!F$2:G$5,2))</f>
        <v/>
      </c>
      <c r="E7" s="11" t="str">
        <f>IF(OR(A7="",'Complaints Register'!J7&lt;&gt;"Individual or Couple"),"",VLOOKUP('Complaints Register'!L7,'Data LookUp Tables'!H$2:I$10,2))</f>
        <v/>
      </c>
      <c r="F7" s="11" t="str">
        <f>IF(A7="","",'Complaints Register'!M7)</f>
        <v/>
      </c>
      <c r="G7" s="11" t="str">
        <f>IF(A7="","",IF('Complaints Register'!D7="",1,IF('Complaints Register'!D7&lt;=Instructions!B$15,2,1)))</f>
        <v/>
      </c>
      <c r="H7" s="11" t="str">
        <f>IF(A7="","",VLOOKUP('Complaints Register'!N7,'Data LookUp Tables'!L$2:M$10,2))</f>
        <v/>
      </c>
      <c r="I7" s="12" t="str">
        <f>IF(A7="","",'Complaints Register'!C7)</f>
        <v/>
      </c>
      <c r="J7" s="12" t="str">
        <f>IF(OR(A7="",G7=1),"",'Complaints Register'!D7)</f>
        <v/>
      </c>
      <c r="K7" s="11" t="str">
        <f>IF(A7="","",IF(G7=1,"",'Complaints Register'!D7-'Complaints Register'!C7))</f>
        <v/>
      </c>
      <c r="L7" s="11" t="str">
        <f>IF($A7="","",VLOOKUP('Complaints Register'!O7,'Data LookUp Tables'!Q$2:R$4,2))</f>
        <v/>
      </c>
      <c r="M7" s="11" t="str">
        <f>IF($A7="","",VLOOKUP('Complaints Register'!P7,'Data LookUp Tables'!$S$2:$T$189,2))</f>
        <v/>
      </c>
      <c r="N7" s="11" t="str">
        <f>IF($A7="","",IF('Complaints Register'!Q7="",999,(VLOOKUP('Complaints Register'!Q7,'Data LookUp Tables'!$S$2:$T$189,2))))</f>
        <v/>
      </c>
      <c r="O7" s="11" t="str">
        <f>IF($A7="","",IF('Complaints Register'!R7="",999,(VLOOKUP('Complaints Register'!R7,'Data LookUp Tables'!$S$2:$T$189,2))))</f>
        <v/>
      </c>
      <c r="P7" s="11" t="str">
        <f>IF($A7="","",VLOOKUP('Complaints Register'!S7,'Data LookUp Tables'!$U$2:$V$97,2))</f>
        <v/>
      </c>
      <c r="Q7" s="11" t="str">
        <f>IF($A7="","",IF('Complaints Register'!T7="",999,VLOOKUP('Complaints Register'!T7,'Data LookUp Tables'!$U$2:$V102,2)))</f>
        <v/>
      </c>
      <c r="R7" s="11" t="str">
        <f>IF($A7="","",IF('Complaints Register'!U7="",999,VLOOKUP('Complaints Register'!U7,'Data LookUp Tables'!$U7:$V$97,2)))</f>
        <v/>
      </c>
      <c r="S7" s="11" t="str">
        <f>IF($A7="","",IF(G7=2,VLOOKUP('Complaints Register'!V7,'Data LookUp Tables'!$W$2:$X$9,2),""))</f>
        <v/>
      </c>
      <c r="T7" s="11" t="str">
        <f>IF($A7="","",IF(G7=2,IF('Complaints Register'!W7="",999,VLOOKUP('Complaints Register'!W7,'Data LookUp Tables'!$W$2:$X$9,2)),""))</f>
        <v/>
      </c>
      <c r="U7" s="11" t="str">
        <f>IF($A7="","",IF(G7=2,IF('Complaints Register'!X7="",999,VLOOKUP('Complaints Register'!X7,'Data LookUp Tables'!$W$2:$X$9,2)),""))</f>
        <v/>
      </c>
      <c r="V7" s="11" t="str">
        <f>IF(OR($A7="",'Complaints Register'!Y7="",'Complaints Register'!Y7&lt;=0),"",ROUND('Complaints Register'!Y7,0))</f>
        <v/>
      </c>
    </row>
    <row r="8" spans="1:22" x14ac:dyDescent="0.3">
      <c r="A8" s="11" t="str">
        <f>IF(OR('Complaints Register'!Z8=1,('Complaints Register'!AA8+'Complaints Register'!AB8)=2),IF(ISBLANK('Complaints Register'!A8),"",'Complaints Register'!A8),"")</f>
        <v/>
      </c>
      <c r="B8" s="11" t="str">
        <f>IF(A8="","",IF('Complaints Register'!E8="","Not Applicable",'Complaints Register'!E8))</f>
        <v/>
      </c>
      <c r="C8" s="11" t="str">
        <f>IF(A8="","",VLOOKUP('Complaints Register'!J8,'Data LookUp Tables'!D$2:E$5,2))</f>
        <v/>
      </c>
      <c r="D8" s="11" t="str">
        <f>IF(OR(A8="",'Complaints Register'!J8&lt;&gt;"Individual or Couple"),"",VLOOKUP('Complaints Register'!K8,'Data LookUp Tables'!F$2:G$5,2))</f>
        <v/>
      </c>
      <c r="E8" s="11" t="str">
        <f>IF(OR(A8="",'Complaints Register'!J8&lt;&gt;"Individual or Couple"),"",VLOOKUP('Complaints Register'!L8,'Data LookUp Tables'!H$2:I$10,2))</f>
        <v/>
      </c>
      <c r="F8" s="11" t="str">
        <f>IF(A8="","",'Complaints Register'!M8)</f>
        <v/>
      </c>
      <c r="G8" s="11" t="str">
        <f>IF(A8="","",IF('Complaints Register'!D8="",1,IF('Complaints Register'!D8&lt;=Instructions!B$15,2,1)))</f>
        <v/>
      </c>
      <c r="H8" s="11" t="str">
        <f>IF(A8="","",VLOOKUP('Complaints Register'!N8,'Data LookUp Tables'!L$2:M$10,2))</f>
        <v/>
      </c>
      <c r="I8" s="12" t="str">
        <f>IF(A8="","",'Complaints Register'!C8)</f>
        <v/>
      </c>
      <c r="J8" s="12" t="str">
        <f>IF(OR(A8="",G8=1),"",'Complaints Register'!D8)</f>
        <v/>
      </c>
      <c r="K8" s="11" t="str">
        <f>IF(A8="","",IF(G8=1,"",'Complaints Register'!D8-'Complaints Register'!C8))</f>
        <v/>
      </c>
      <c r="L8" s="11" t="str">
        <f>IF($A8="","",VLOOKUP('Complaints Register'!O8,'Data LookUp Tables'!Q$2:R$4,2))</f>
        <v/>
      </c>
      <c r="M8" s="11" t="str">
        <f>IF($A8="","",VLOOKUP('Complaints Register'!P8,'Data LookUp Tables'!$S$2:$T$189,2))</f>
        <v/>
      </c>
      <c r="N8" s="11" t="str">
        <f>IF($A8="","",IF('Complaints Register'!Q8="",999,(VLOOKUP('Complaints Register'!Q8,'Data LookUp Tables'!$S$2:$T$189,2))))</f>
        <v/>
      </c>
      <c r="O8" s="11" t="str">
        <f>IF($A8="","",IF('Complaints Register'!R8="",999,(VLOOKUP('Complaints Register'!R8,'Data LookUp Tables'!$S$2:$T$189,2))))</f>
        <v/>
      </c>
      <c r="P8" s="11" t="str">
        <f>IF($A8="","",VLOOKUP('Complaints Register'!S8,'Data LookUp Tables'!$U$2:$V$97,2))</f>
        <v/>
      </c>
      <c r="Q8" s="11" t="str">
        <f>IF($A8="","",IF('Complaints Register'!T8="",999,VLOOKUP('Complaints Register'!T8,'Data LookUp Tables'!$U$2:$V103,2)))</f>
        <v/>
      </c>
      <c r="R8" s="11" t="str">
        <f>IF($A8="","",IF('Complaints Register'!U8="",999,VLOOKUP('Complaints Register'!U8,'Data LookUp Tables'!$U8:$V$97,2)))</f>
        <v/>
      </c>
      <c r="S8" s="11" t="str">
        <f>IF($A8="","",IF(G8=2,VLOOKUP('Complaints Register'!V8,'Data LookUp Tables'!$W$2:$X$9,2),""))</f>
        <v/>
      </c>
      <c r="T8" s="11" t="str">
        <f>IF($A8="","",IF(G8=2,IF('Complaints Register'!W8="",999,VLOOKUP('Complaints Register'!W8,'Data LookUp Tables'!$W$2:$X$9,2)),""))</f>
        <v/>
      </c>
      <c r="U8" s="11" t="str">
        <f>IF($A8="","",IF(G8=2,IF('Complaints Register'!X8="",999,VLOOKUP('Complaints Register'!X8,'Data LookUp Tables'!$W$2:$X$9,2)),""))</f>
        <v/>
      </c>
      <c r="V8" s="11" t="str">
        <f>IF(OR($A8="",'Complaints Register'!Y8="",'Complaints Register'!Y8&lt;=0),"",ROUND('Complaints Register'!Y8,0))</f>
        <v/>
      </c>
    </row>
    <row r="9" spans="1:22" x14ac:dyDescent="0.3">
      <c r="A9" s="11" t="str">
        <f>IF(OR('Complaints Register'!Z9=1,('Complaints Register'!AA9+'Complaints Register'!AB9)=2),IF(ISBLANK('Complaints Register'!A9),"",'Complaints Register'!A9),"")</f>
        <v/>
      </c>
      <c r="B9" s="11" t="str">
        <f>IF(A9="","",IF('Complaints Register'!E9="","Not Applicable",'Complaints Register'!E9))</f>
        <v/>
      </c>
      <c r="C9" s="11" t="str">
        <f>IF(A9="","",VLOOKUP('Complaints Register'!J9,'Data LookUp Tables'!D$2:E$5,2))</f>
        <v/>
      </c>
      <c r="D9" s="11" t="str">
        <f>IF(OR(A9="",'Complaints Register'!J9&lt;&gt;"Individual or Couple"),"",VLOOKUP('Complaints Register'!K9,'Data LookUp Tables'!F$2:G$5,2))</f>
        <v/>
      </c>
      <c r="E9" s="11" t="str">
        <f>IF(OR(A9="",'Complaints Register'!J9&lt;&gt;"Individual or Couple"),"",VLOOKUP('Complaints Register'!L9,'Data LookUp Tables'!H$2:I$10,2))</f>
        <v/>
      </c>
      <c r="F9" s="11" t="str">
        <f>IF(A9="","",'Complaints Register'!M9)</f>
        <v/>
      </c>
      <c r="G9" s="11" t="str">
        <f>IF(A9="","",IF('Complaints Register'!D9="",1,IF('Complaints Register'!D9&lt;=Instructions!B$15,2,1)))</f>
        <v/>
      </c>
      <c r="H9" s="11" t="str">
        <f>IF(A9="","",VLOOKUP('Complaints Register'!N9,'Data LookUp Tables'!L$2:M$10,2))</f>
        <v/>
      </c>
      <c r="I9" s="12" t="str">
        <f>IF(A9="","",'Complaints Register'!C9)</f>
        <v/>
      </c>
      <c r="J9" s="12" t="str">
        <f>IF(OR(A9="",G9=1),"",'Complaints Register'!D9)</f>
        <v/>
      </c>
      <c r="K9" s="11" t="str">
        <f>IF(A9="","",IF(G9=1,"",'Complaints Register'!D9-'Complaints Register'!C9))</f>
        <v/>
      </c>
      <c r="L9" s="11" t="str">
        <f>IF($A9="","",VLOOKUP('Complaints Register'!O9,'Data LookUp Tables'!Q$2:R$4,2))</f>
        <v/>
      </c>
      <c r="M9" s="11" t="str">
        <f>IF($A9="","",VLOOKUP('Complaints Register'!P9,'Data LookUp Tables'!$S$2:$T$189,2))</f>
        <v/>
      </c>
      <c r="N9" s="11" t="str">
        <f>IF($A9="","",IF('Complaints Register'!Q9="",999,(VLOOKUP('Complaints Register'!Q9,'Data LookUp Tables'!$S$2:$T$189,2))))</f>
        <v/>
      </c>
      <c r="O9" s="11" t="str">
        <f>IF($A9="","",IF('Complaints Register'!R9="",999,(VLOOKUP('Complaints Register'!R9,'Data LookUp Tables'!$S$2:$T$189,2))))</f>
        <v/>
      </c>
      <c r="P9" s="11" t="str">
        <f>IF($A9="","",VLOOKUP('Complaints Register'!S9,'Data LookUp Tables'!$U$2:$V$97,2))</f>
        <v/>
      </c>
      <c r="Q9" s="11" t="str">
        <f>IF($A9="","",IF('Complaints Register'!T9="",999,VLOOKUP('Complaints Register'!T9,'Data LookUp Tables'!$U$2:$V104,2)))</f>
        <v/>
      </c>
      <c r="R9" s="11" t="str">
        <f>IF($A9="","",IF('Complaints Register'!U9="",999,VLOOKUP('Complaints Register'!U9,'Data LookUp Tables'!$U9:$V$97,2)))</f>
        <v/>
      </c>
      <c r="S9" s="11" t="str">
        <f>IF($A9="","",IF(G9=2,VLOOKUP('Complaints Register'!V9,'Data LookUp Tables'!$W$2:$X$9,2),""))</f>
        <v/>
      </c>
      <c r="T9" s="11" t="str">
        <f>IF($A9="","",IF(G9=2,IF('Complaints Register'!W9="",999,VLOOKUP('Complaints Register'!W9,'Data LookUp Tables'!$W$2:$X$9,2)),""))</f>
        <v/>
      </c>
      <c r="U9" s="11" t="str">
        <f>IF($A9="","",IF(G9=2,IF('Complaints Register'!X9="",999,VLOOKUP('Complaints Register'!X9,'Data LookUp Tables'!$W$2:$X$9,2)),""))</f>
        <v/>
      </c>
      <c r="V9" s="11" t="str">
        <f>IF(OR($A9="",'Complaints Register'!Y9="",'Complaints Register'!Y9&lt;=0),"",ROUND('Complaints Register'!Y9,0))</f>
        <v/>
      </c>
    </row>
    <row r="10" spans="1:22" x14ac:dyDescent="0.3">
      <c r="A10" s="11" t="str">
        <f>IF(OR('Complaints Register'!Z10=1,('Complaints Register'!AA10+'Complaints Register'!AB10)=2),IF(ISBLANK('Complaints Register'!A10),"",'Complaints Register'!A10),"")</f>
        <v/>
      </c>
      <c r="B10" s="11" t="str">
        <f>IF(A10="","",IF('Complaints Register'!E10="","Not Applicable",'Complaints Register'!E10))</f>
        <v/>
      </c>
      <c r="C10" s="11" t="str">
        <f>IF(A10="","",VLOOKUP('Complaints Register'!J10,'Data LookUp Tables'!D$2:E$5,2))</f>
        <v/>
      </c>
      <c r="D10" s="11" t="str">
        <f>IF(OR(A10="",'Complaints Register'!J10&lt;&gt;"Individual or Couple"),"",VLOOKUP('Complaints Register'!K10,'Data LookUp Tables'!F$2:G$5,2))</f>
        <v/>
      </c>
      <c r="E10" s="11" t="str">
        <f>IF(OR(A10="",'Complaints Register'!J10&lt;&gt;"Individual or Couple"),"",VLOOKUP('Complaints Register'!L10,'Data LookUp Tables'!H$2:I$10,2))</f>
        <v/>
      </c>
      <c r="F10" s="11" t="str">
        <f>IF(A10="","",'Complaints Register'!M10)</f>
        <v/>
      </c>
      <c r="G10" s="11" t="str">
        <f>IF(A10="","",IF('Complaints Register'!D10="",1,IF('Complaints Register'!D10&lt;=Instructions!B$15,2,1)))</f>
        <v/>
      </c>
      <c r="H10" s="11" t="str">
        <f>IF(A10="","",VLOOKUP('Complaints Register'!N10,'Data LookUp Tables'!L$2:M$10,2))</f>
        <v/>
      </c>
      <c r="I10" s="12" t="str">
        <f>IF(A10="","",'Complaints Register'!C10)</f>
        <v/>
      </c>
      <c r="J10" s="12" t="str">
        <f>IF(OR(A10="",G10=1),"",'Complaints Register'!D10)</f>
        <v/>
      </c>
      <c r="K10" s="11" t="str">
        <f>IF(A10="","",IF(G10=1,"",'Complaints Register'!D10-'Complaints Register'!C10))</f>
        <v/>
      </c>
      <c r="L10" s="11" t="str">
        <f>IF($A10="","",VLOOKUP('Complaints Register'!O10,'Data LookUp Tables'!Q$2:R$4,2))</f>
        <v/>
      </c>
      <c r="M10" s="11" t="str">
        <f>IF($A10="","",VLOOKUP('Complaints Register'!P10,'Data LookUp Tables'!$S$2:$T$189,2))</f>
        <v/>
      </c>
      <c r="N10" s="11" t="str">
        <f>IF($A10="","",IF('Complaints Register'!Q10="",999,(VLOOKUP('Complaints Register'!Q10,'Data LookUp Tables'!$S$2:$T$189,2))))</f>
        <v/>
      </c>
      <c r="O10" s="11" t="str">
        <f>IF($A10="","",IF('Complaints Register'!R10="",999,(VLOOKUP('Complaints Register'!R10,'Data LookUp Tables'!$S$2:$T$189,2))))</f>
        <v/>
      </c>
      <c r="P10" s="11" t="str">
        <f>IF($A10="","",VLOOKUP('Complaints Register'!S10,'Data LookUp Tables'!$U$2:$V$97,2))</f>
        <v/>
      </c>
      <c r="Q10" s="11" t="str">
        <f>IF($A10="","",IF('Complaints Register'!T10="",999,VLOOKUP('Complaints Register'!T10,'Data LookUp Tables'!$U$2:$V105,2)))</f>
        <v/>
      </c>
      <c r="R10" s="11" t="str">
        <f>IF($A10="","",IF('Complaints Register'!U10="",999,VLOOKUP('Complaints Register'!U10,'Data LookUp Tables'!$U10:$V$97,2)))</f>
        <v/>
      </c>
      <c r="S10" s="11" t="str">
        <f>IF($A10="","",IF(G10=2,VLOOKUP('Complaints Register'!V10,'Data LookUp Tables'!$W$2:$X$9,2),""))</f>
        <v/>
      </c>
      <c r="T10" s="11" t="str">
        <f>IF($A10="","",IF(G10=2,IF('Complaints Register'!W10="",999,VLOOKUP('Complaints Register'!W10,'Data LookUp Tables'!$W$2:$X$9,2)),""))</f>
        <v/>
      </c>
      <c r="U10" s="11" t="str">
        <f>IF($A10="","",IF(G10=2,IF('Complaints Register'!X10="",999,VLOOKUP('Complaints Register'!X10,'Data LookUp Tables'!$W$2:$X$9,2)),""))</f>
        <v/>
      </c>
      <c r="V10" s="11" t="str">
        <f>IF(OR($A10="",'Complaints Register'!Y10="",'Complaints Register'!Y10&lt;=0),"",ROUND('Complaints Register'!Y10,0))</f>
        <v/>
      </c>
    </row>
    <row r="11" spans="1:22" x14ac:dyDescent="0.3">
      <c r="A11" s="11" t="str">
        <f>IF(OR('Complaints Register'!Z11=1,('Complaints Register'!AA11+'Complaints Register'!AB11)=2),IF(ISBLANK('Complaints Register'!A11),"",'Complaints Register'!A11),"")</f>
        <v/>
      </c>
      <c r="B11" s="11" t="str">
        <f>IF(A11="","",IF('Complaints Register'!E11="","Not Applicable",'Complaints Register'!E11))</f>
        <v/>
      </c>
      <c r="C11" s="11" t="str">
        <f>IF(A11="","",VLOOKUP('Complaints Register'!J11,'Data LookUp Tables'!D$2:E$5,2))</f>
        <v/>
      </c>
      <c r="D11" s="11" t="str">
        <f>IF(OR(A11="",'Complaints Register'!J11&lt;&gt;"Individual or Couple"),"",VLOOKUP('Complaints Register'!K11,'Data LookUp Tables'!F$2:G$5,2))</f>
        <v/>
      </c>
      <c r="E11" s="11" t="str">
        <f>IF(OR(A11="",'Complaints Register'!J11&lt;&gt;"Individual or Couple"),"",VLOOKUP('Complaints Register'!L11,'Data LookUp Tables'!H$2:I$10,2))</f>
        <v/>
      </c>
      <c r="F11" s="11" t="str">
        <f>IF(A11="","",'Complaints Register'!M11)</f>
        <v/>
      </c>
      <c r="G11" s="11" t="str">
        <f>IF(A11="","",IF('Complaints Register'!D11="",1,IF('Complaints Register'!D11&lt;=Instructions!B$15,2,1)))</f>
        <v/>
      </c>
      <c r="H11" s="11" t="str">
        <f>IF(A11="","",VLOOKUP('Complaints Register'!N11,'Data LookUp Tables'!L$2:M$10,2))</f>
        <v/>
      </c>
      <c r="I11" s="12" t="str">
        <f>IF(A11="","",'Complaints Register'!C11)</f>
        <v/>
      </c>
      <c r="J11" s="12" t="str">
        <f>IF(OR(A11="",G11=1),"",'Complaints Register'!D11)</f>
        <v/>
      </c>
      <c r="K11" s="11" t="str">
        <f>IF(A11="","",IF(G11=1,"",'Complaints Register'!D11-'Complaints Register'!C11))</f>
        <v/>
      </c>
      <c r="L11" s="11" t="str">
        <f>IF($A11="","",VLOOKUP('Complaints Register'!O11,'Data LookUp Tables'!Q$2:R$4,2))</f>
        <v/>
      </c>
      <c r="M11" s="11" t="str">
        <f>IF($A11="","",VLOOKUP('Complaints Register'!P11,'Data LookUp Tables'!$S$2:$T$189,2))</f>
        <v/>
      </c>
      <c r="N11" s="11" t="str">
        <f>IF($A11="","",IF('Complaints Register'!Q11="",999,(VLOOKUP('Complaints Register'!Q11,'Data LookUp Tables'!$S$2:$T$189,2))))</f>
        <v/>
      </c>
      <c r="O11" s="11" t="str">
        <f>IF($A11="","",IF('Complaints Register'!R11="",999,(VLOOKUP('Complaints Register'!R11,'Data LookUp Tables'!$S$2:$T$189,2))))</f>
        <v/>
      </c>
      <c r="P11" s="11" t="str">
        <f>IF($A11="","",VLOOKUP('Complaints Register'!S11,'Data LookUp Tables'!$U$2:$V$97,2))</f>
        <v/>
      </c>
      <c r="Q11" s="11" t="str">
        <f>IF($A11="","",IF('Complaints Register'!T11="",999,VLOOKUP('Complaints Register'!T11,'Data LookUp Tables'!$U$2:$V106,2)))</f>
        <v/>
      </c>
      <c r="R11" s="11" t="str">
        <f>IF($A11="","",IF('Complaints Register'!U11="",999,VLOOKUP('Complaints Register'!U11,'Data LookUp Tables'!$U11:$V$97,2)))</f>
        <v/>
      </c>
      <c r="S11" s="11" t="str">
        <f>IF($A11="","",IF(G11=2,VLOOKUP('Complaints Register'!V11,'Data LookUp Tables'!$W$2:$X$9,2),""))</f>
        <v/>
      </c>
      <c r="T11" s="11" t="str">
        <f>IF($A11="","",IF(G11=2,IF('Complaints Register'!W11="",999,VLOOKUP('Complaints Register'!W11,'Data LookUp Tables'!$W$2:$X$9,2)),""))</f>
        <v/>
      </c>
      <c r="U11" s="11" t="str">
        <f>IF($A11="","",IF(G11=2,IF('Complaints Register'!X11="",999,VLOOKUP('Complaints Register'!X11,'Data LookUp Tables'!$W$2:$X$9,2)),""))</f>
        <v/>
      </c>
      <c r="V11" s="11" t="str">
        <f>IF(OR($A11="",'Complaints Register'!Y11="",'Complaints Register'!Y11&lt;=0),"",ROUND('Complaints Register'!Y11,0))</f>
        <v/>
      </c>
    </row>
    <row r="12" spans="1:22" x14ac:dyDescent="0.3">
      <c r="A12" s="11" t="str">
        <f>IF(OR('Complaints Register'!Z12=1,('Complaints Register'!AA12+'Complaints Register'!AB12)=2),IF(ISBLANK('Complaints Register'!A12),"",'Complaints Register'!A12),"")</f>
        <v/>
      </c>
      <c r="B12" s="11" t="str">
        <f>IF(A12="","",IF('Complaints Register'!E12="","Not Applicable",'Complaints Register'!E12))</f>
        <v/>
      </c>
      <c r="C12" s="11" t="str">
        <f>IF(A12="","",VLOOKUP('Complaints Register'!J12,'Data LookUp Tables'!D$2:E$5,2))</f>
        <v/>
      </c>
      <c r="D12" s="11" t="str">
        <f>IF(OR(A12="",'Complaints Register'!J12&lt;&gt;"Individual or Couple"),"",VLOOKUP('Complaints Register'!K12,'Data LookUp Tables'!F$2:G$5,2))</f>
        <v/>
      </c>
      <c r="E12" s="11" t="str">
        <f>IF(OR(A12="",'Complaints Register'!J12&lt;&gt;"Individual or Couple"),"",VLOOKUP('Complaints Register'!L12,'Data LookUp Tables'!H$2:I$10,2))</f>
        <v/>
      </c>
      <c r="F12" s="11" t="str">
        <f>IF(A12="","",'Complaints Register'!M12)</f>
        <v/>
      </c>
      <c r="G12" s="11" t="str">
        <f>IF(A12="","",IF('Complaints Register'!D12="",1,IF('Complaints Register'!D12&lt;=Instructions!B$15,2,1)))</f>
        <v/>
      </c>
      <c r="H12" s="11" t="str">
        <f>IF(A12="","",VLOOKUP('Complaints Register'!N12,'Data LookUp Tables'!L$2:M$10,2))</f>
        <v/>
      </c>
      <c r="I12" s="12" t="str">
        <f>IF(A12="","",'Complaints Register'!C12)</f>
        <v/>
      </c>
      <c r="J12" s="12" t="str">
        <f>IF(OR(A12="",G12=1),"",'Complaints Register'!D12)</f>
        <v/>
      </c>
      <c r="K12" s="11" t="str">
        <f>IF(A12="","",IF(G12=1,"",'Complaints Register'!D12-'Complaints Register'!C12))</f>
        <v/>
      </c>
      <c r="L12" s="11" t="str">
        <f>IF($A12="","",VLOOKUP('Complaints Register'!O12,'Data LookUp Tables'!Q$2:R$4,2))</f>
        <v/>
      </c>
      <c r="M12" s="11" t="str">
        <f>IF($A12="","",VLOOKUP('Complaints Register'!P12,'Data LookUp Tables'!$S$2:$T$189,2))</f>
        <v/>
      </c>
      <c r="N12" s="11" t="str">
        <f>IF($A12="","",IF('Complaints Register'!Q12="",999,(VLOOKUP('Complaints Register'!Q12,'Data LookUp Tables'!$S$2:$T$189,2))))</f>
        <v/>
      </c>
      <c r="O12" s="11" t="str">
        <f>IF($A12="","",IF('Complaints Register'!R12="",999,(VLOOKUP('Complaints Register'!R12,'Data LookUp Tables'!$S$2:$T$189,2))))</f>
        <v/>
      </c>
      <c r="P12" s="11" t="str">
        <f>IF($A12="","",VLOOKUP('Complaints Register'!S12,'Data LookUp Tables'!$U$2:$V$97,2))</f>
        <v/>
      </c>
      <c r="Q12" s="11" t="str">
        <f>IF($A12="","",IF('Complaints Register'!T12="",999,VLOOKUP('Complaints Register'!T12,'Data LookUp Tables'!$U$2:$V107,2)))</f>
        <v/>
      </c>
      <c r="R12" s="11" t="str">
        <f>IF($A12="","",IF('Complaints Register'!U12="",999,VLOOKUP('Complaints Register'!U12,'Data LookUp Tables'!$U12:$V$97,2)))</f>
        <v/>
      </c>
      <c r="S12" s="11" t="str">
        <f>IF($A12="","",IF(G12=2,VLOOKUP('Complaints Register'!V12,'Data LookUp Tables'!$W$2:$X$9,2),""))</f>
        <v/>
      </c>
      <c r="T12" s="11" t="str">
        <f>IF($A12="","",IF(G12=2,IF('Complaints Register'!W12="",999,VLOOKUP('Complaints Register'!W12,'Data LookUp Tables'!$W$2:$X$9,2)),""))</f>
        <v/>
      </c>
      <c r="U12" s="11" t="str">
        <f>IF($A12="","",IF(G12=2,IF('Complaints Register'!X12="",999,VLOOKUP('Complaints Register'!X12,'Data LookUp Tables'!$W$2:$X$9,2)),""))</f>
        <v/>
      </c>
      <c r="V12" s="11" t="str">
        <f>IF(OR($A12="",'Complaints Register'!Y12="",'Complaints Register'!Y12&lt;=0),"",ROUND('Complaints Register'!Y12,0))</f>
        <v/>
      </c>
    </row>
    <row r="13" spans="1:22" x14ac:dyDescent="0.3">
      <c r="A13" s="11" t="str">
        <f>IF(OR('Complaints Register'!Z13=1,('Complaints Register'!AA13+'Complaints Register'!AB13)=2),IF(ISBLANK('Complaints Register'!A13),"",'Complaints Register'!A13),"")</f>
        <v/>
      </c>
      <c r="B13" s="11" t="str">
        <f>IF(A13="","",IF('Complaints Register'!E13="","Not Applicable",'Complaints Register'!E13))</f>
        <v/>
      </c>
      <c r="C13" s="11" t="str">
        <f>IF(A13="","",VLOOKUP('Complaints Register'!J13,'Data LookUp Tables'!D$2:E$5,2))</f>
        <v/>
      </c>
      <c r="D13" s="11" t="str">
        <f>IF(OR(A13="",'Complaints Register'!J13&lt;&gt;"Individual or Couple"),"",VLOOKUP('Complaints Register'!K13,'Data LookUp Tables'!F$2:G$5,2))</f>
        <v/>
      </c>
      <c r="E13" s="11" t="str">
        <f>IF(OR(A13="",'Complaints Register'!J13&lt;&gt;"Individual or Couple"),"",VLOOKUP('Complaints Register'!L13,'Data LookUp Tables'!H$2:I$10,2))</f>
        <v/>
      </c>
      <c r="F13" s="11" t="str">
        <f>IF(A13="","",'Complaints Register'!M13)</f>
        <v/>
      </c>
      <c r="G13" s="11" t="str">
        <f>IF(A13="","",IF('Complaints Register'!D13="",1,IF('Complaints Register'!D13&lt;=Instructions!B$15,2,1)))</f>
        <v/>
      </c>
      <c r="H13" s="11" t="str">
        <f>IF(A13="","",VLOOKUP('Complaints Register'!N13,'Data LookUp Tables'!L$2:M$10,2))</f>
        <v/>
      </c>
      <c r="I13" s="12" t="str">
        <f>IF(A13="","",'Complaints Register'!C13)</f>
        <v/>
      </c>
      <c r="J13" s="12" t="str">
        <f>IF(OR(A13="",G13=1),"",'Complaints Register'!D13)</f>
        <v/>
      </c>
      <c r="K13" s="11" t="str">
        <f>IF(A13="","",IF(G13=1,"",'Complaints Register'!D13-'Complaints Register'!C13))</f>
        <v/>
      </c>
      <c r="L13" s="11" t="str">
        <f>IF($A13="","",VLOOKUP('Complaints Register'!O13,'Data LookUp Tables'!Q$2:R$4,2))</f>
        <v/>
      </c>
      <c r="M13" s="11" t="str">
        <f>IF($A13="","",VLOOKUP('Complaints Register'!P13,'Data LookUp Tables'!$S$2:$T$189,2))</f>
        <v/>
      </c>
      <c r="N13" s="11" t="str">
        <f>IF($A13="","",IF('Complaints Register'!Q13="",999,(VLOOKUP('Complaints Register'!Q13,'Data LookUp Tables'!$S$2:$T$189,2))))</f>
        <v/>
      </c>
      <c r="O13" s="11" t="str">
        <f>IF($A13="","",IF('Complaints Register'!R13="",999,(VLOOKUP('Complaints Register'!R13,'Data LookUp Tables'!$S$2:$T$189,2))))</f>
        <v/>
      </c>
      <c r="P13" s="11" t="str">
        <f>IF($A13="","",VLOOKUP('Complaints Register'!S13,'Data LookUp Tables'!$U$2:$V$97,2))</f>
        <v/>
      </c>
      <c r="Q13" s="11" t="str">
        <f>IF($A13="","",IF('Complaints Register'!T13="",999,VLOOKUP('Complaints Register'!T13,'Data LookUp Tables'!$U$2:$V108,2)))</f>
        <v/>
      </c>
      <c r="R13" s="11" t="str">
        <f>IF($A13="","",IF('Complaints Register'!U13="",999,VLOOKUP('Complaints Register'!U13,'Data LookUp Tables'!$U13:$V$97,2)))</f>
        <v/>
      </c>
      <c r="S13" s="11" t="str">
        <f>IF($A13="","",IF(G13=2,VLOOKUP('Complaints Register'!V13,'Data LookUp Tables'!$W$2:$X$9,2),""))</f>
        <v/>
      </c>
      <c r="T13" s="11" t="str">
        <f>IF($A13="","",IF(G13=2,IF('Complaints Register'!W13="",999,VLOOKUP('Complaints Register'!W13,'Data LookUp Tables'!$W$2:$X$9,2)),""))</f>
        <v/>
      </c>
      <c r="U13" s="11" t="str">
        <f>IF($A13="","",IF(G13=2,IF('Complaints Register'!X13="",999,VLOOKUP('Complaints Register'!X13,'Data LookUp Tables'!$W$2:$X$9,2)),""))</f>
        <v/>
      </c>
      <c r="V13" s="11" t="str">
        <f>IF(OR($A13="",'Complaints Register'!Y13="",'Complaints Register'!Y13&lt;=0),"",ROUND('Complaints Register'!Y13,0))</f>
        <v/>
      </c>
    </row>
    <row r="14" spans="1:22" x14ac:dyDescent="0.3">
      <c r="A14" s="11" t="str">
        <f>IF(OR('Complaints Register'!Z14=1,('Complaints Register'!AA14+'Complaints Register'!AB14)=2),IF(ISBLANK('Complaints Register'!A14),"",'Complaints Register'!A14),"")</f>
        <v/>
      </c>
      <c r="B14" s="11" t="str">
        <f>IF(A14="","",IF('Complaints Register'!E14="","Not Applicable",'Complaints Register'!E14))</f>
        <v/>
      </c>
      <c r="C14" s="11" t="str">
        <f>IF(A14="","",VLOOKUP('Complaints Register'!J14,'Data LookUp Tables'!D$2:E$5,2))</f>
        <v/>
      </c>
      <c r="D14" s="11" t="str">
        <f>IF(OR(A14="",'Complaints Register'!J14&lt;&gt;"Individual or Couple"),"",VLOOKUP('Complaints Register'!K14,'Data LookUp Tables'!F$2:G$5,2))</f>
        <v/>
      </c>
      <c r="E14" s="11" t="str">
        <f>IF(OR(A14="",'Complaints Register'!J14&lt;&gt;"Individual or Couple"),"",VLOOKUP('Complaints Register'!L14,'Data LookUp Tables'!H$2:I$10,2))</f>
        <v/>
      </c>
      <c r="F14" s="11" t="str">
        <f>IF(A14="","",'Complaints Register'!M14)</f>
        <v/>
      </c>
      <c r="G14" s="11" t="str">
        <f>IF(A14="","",IF('Complaints Register'!D14="",1,IF('Complaints Register'!D14&lt;=Instructions!B$15,2,1)))</f>
        <v/>
      </c>
      <c r="H14" s="11" t="str">
        <f>IF(A14="","",VLOOKUP('Complaints Register'!N14,'Data LookUp Tables'!L$2:M$10,2))</f>
        <v/>
      </c>
      <c r="I14" s="12" t="str">
        <f>IF(A14="","",'Complaints Register'!C14)</f>
        <v/>
      </c>
      <c r="J14" s="12" t="str">
        <f>IF(OR(A14="",G14=1),"",'Complaints Register'!D14)</f>
        <v/>
      </c>
      <c r="K14" s="11" t="str">
        <f>IF(A14="","",IF(G14=1,"",'Complaints Register'!D14-'Complaints Register'!C14))</f>
        <v/>
      </c>
      <c r="L14" s="11" t="str">
        <f>IF($A14="","",VLOOKUP('Complaints Register'!O14,'Data LookUp Tables'!Q$2:R$4,2))</f>
        <v/>
      </c>
      <c r="M14" s="11" t="str">
        <f>IF($A14="","",VLOOKUP('Complaints Register'!P14,'Data LookUp Tables'!$S$2:$T$189,2))</f>
        <v/>
      </c>
      <c r="N14" s="11" t="str">
        <f>IF($A14="","",IF('Complaints Register'!Q14="",999,(VLOOKUP('Complaints Register'!Q14,'Data LookUp Tables'!$S$2:$T$189,2))))</f>
        <v/>
      </c>
      <c r="O14" s="11" t="str">
        <f>IF($A14="","",IF('Complaints Register'!R14="",999,(VLOOKUP('Complaints Register'!R14,'Data LookUp Tables'!$S$2:$T$189,2))))</f>
        <v/>
      </c>
      <c r="P14" s="11" t="str">
        <f>IF($A14="","",VLOOKUP('Complaints Register'!S14,'Data LookUp Tables'!$U$2:$V$97,2))</f>
        <v/>
      </c>
      <c r="Q14" s="11" t="str">
        <f>IF($A14="","",IF('Complaints Register'!T14="",999,VLOOKUP('Complaints Register'!T14,'Data LookUp Tables'!$U$2:$V109,2)))</f>
        <v/>
      </c>
      <c r="R14" s="11" t="str">
        <f>IF($A14="","",IF('Complaints Register'!U14="",999,VLOOKUP('Complaints Register'!U14,'Data LookUp Tables'!$U14:$V$97,2)))</f>
        <v/>
      </c>
      <c r="S14" s="11" t="str">
        <f>IF($A14="","",IF(G14=2,VLOOKUP('Complaints Register'!V14,'Data LookUp Tables'!$W$2:$X$9,2),""))</f>
        <v/>
      </c>
      <c r="T14" s="11" t="str">
        <f>IF($A14="","",IF(G14=2,IF('Complaints Register'!W14="",999,VLOOKUP('Complaints Register'!W14,'Data LookUp Tables'!$W$2:$X$9,2)),""))</f>
        <v/>
      </c>
      <c r="U14" s="11" t="str">
        <f>IF($A14="","",IF(G14=2,IF('Complaints Register'!X14="",999,VLOOKUP('Complaints Register'!X14,'Data LookUp Tables'!$W$2:$X$9,2)),""))</f>
        <v/>
      </c>
      <c r="V14" s="11" t="str">
        <f>IF(OR($A14="",'Complaints Register'!Y14="",'Complaints Register'!Y14&lt;=0),"",ROUND('Complaints Register'!Y14,0))</f>
        <v/>
      </c>
    </row>
    <row r="15" spans="1:22" x14ac:dyDescent="0.3">
      <c r="A15" s="11" t="str">
        <f>IF(OR('Complaints Register'!Z15=1,('Complaints Register'!AA15+'Complaints Register'!AB15)=2),IF(ISBLANK('Complaints Register'!A15),"",'Complaints Register'!A15),"")</f>
        <v/>
      </c>
      <c r="B15" s="11" t="str">
        <f>IF(A15="","",IF('Complaints Register'!E15="","Not Applicable",'Complaints Register'!E15))</f>
        <v/>
      </c>
      <c r="C15" s="11" t="str">
        <f>IF(A15="","",VLOOKUP('Complaints Register'!J15,'Data LookUp Tables'!D$2:E$5,2))</f>
        <v/>
      </c>
      <c r="D15" s="11" t="str">
        <f>IF(OR(A15="",'Complaints Register'!J15&lt;&gt;"Individual or Couple"),"",VLOOKUP('Complaints Register'!K15,'Data LookUp Tables'!F$2:G$5,2))</f>
        <v/>
      </c>
      <c r="E15" s="11" t="str">
        <f>IF(OR(A15="",'Complaints Register'!J15&lt;&gt;"Individual or Couple"),"",VLOOKUP('Complaints Register'!L15,'Data LookUp Tables'!H$2:I$10,2))</f>
        <v/>
      </c>
      <c r="F15" s="11" t="str">
        <f>IF(A15="","",'Complaints Register'!M15)</f>
        <v/>
      </c>
      <c r="G15" s="11" t="str">
        <f>IF(A15="","",IF('Complaints Register'!D15="",1,IF('Complaints Register'!D15&lt;=Instructions!B$15,2,1)))</f>
        <v/>
      </c>
      <c r="H15" s="11" t="str">
        <f>IF(A15="","",VLOOKUP('Complaints Register'!N15,'Data LookUp Tables'!L$2:M$10,2))</f>
        <v/>
      </c>
      <c r="I15" s="12" t="str">
        <f>IF(A15="","",'Complaints Register'!C15)</f>
        <v/>
      </c>
      <c r="J15" s="12" t="str">
        <f>IF(OR(A15="",G15=1),"",'Complaints Register'!D15)</f>
        <v/>
      </c>
      <c r="K15" s="11" t="str">
        <f>IF(A15="","",IF(G15=1,"",'Complaints Register'!D15-'Complaints Register'!C15))</f>
        <v/>
      </c>
      <c r="L15" s="11" t="str">
        <f>IF($A15="","",VLOOKUP('Complaints Register'!O15,'Data LookUp Tables'!Q$2:R$4,2))</f>
        <v/>
      </c>
      <c r="M15" s="11" t="str">
        <f>IF($A15="","",VLOOKUP('Complaints Register'!P15,'Data LookUp Tables'!$S$2:$T$189,2))</f>
        <v/>
      </c>
      <c r="N15" s="11" t="str">
        <f>IF($A15="","",IF('Complaints Register'!Q15="",999,(VLOOKUP('Complaints Register'!Q15,'Data LookUp Tables'!$S$2:$T$189,2))))</f>
        <v/>
      </c>
      <c r="O15" s="11" t="str">
        <f>IF($A15="","",IF('Complaints Register'!R15="",999,(VLOOKUP('Complaints Register'!R15,'Data LookUp Tables'!$S$2:$T$189,2))))</f>
        <v/>
      </c>
      <c r="P15" s="11" t="str">
        <f>IF($A15="","",VLOOKUP('Complaints Register'!S15,'Data LookUp Tables'!$U$2:$V$97,2))</f>
        <v/>
      </c>
      <c r="Q15" s="11" t="str">
        <f>IF($A15="","",IF('Complaints Register'!T15="",999,VLOOKUP('Complaints Register'!T15,'Data LookUp Tables'!$U$2:$V110,2)))</f>
        <v/>
      </c>
      <c r="R15" s="11" t="str">
        <f>IF($A15="","",IF('Complaints Register'!U15="",999,VLOOKUP('Complaints Register'!U15,'Data LookUp Tables'!$U15:$V$97,2)))</f>
        <v/>
      </c>
      <c r="S15" s="11" t="str">
        <f>IF($A15="","",IF(G15=2,VLOOKUP('Complaints Register'!V15,'Data LookUp Tables'!$W$2:$X$9,2),""))</f>
        <v/>
      </c>
      <c r="T15" s="11" t="str">
        <f>IF($A15="","",IF(G15=2,IF('Complaints Register'!W15="",999,VLOOKUP('Complaints Register'!W15,'Data LookUp Tables'!$W$2:$X$9,2)),""))</f>
        <v/>
      </c>
      <c r="U15" s="11" t="str">
        <f>IF($A15="","",IF(G15=2,IF('Complaints Register'!X15="",999,VLOOKUP('Complaints Register'!X15,'Data LookUp Tables'!$W$2:$X$9,2)),""))</f>
        <v/>
      </c>
      <c r="V15" s="11" t="str">
        <f>IF(OR($A15="",'Complaints Register'!Y15="",'Complaints Register'!Y15&lt;=0),"",ROUND('Complaints Register'!Y15,0))</f>
        <v/>
      </c>
    </row>
    <row r="16" spans="1:22" x14ac:dyDescent="0.3">
      <c r="A16" s="11" t="str">
        <f>IF(OR('Complaints Register'!Z16=1,('Complaints Register'!AA16+'Complaints Register'!AB16)=2),IF(ISBLANK('Complaints Register'!A16),"",'Complaints Register'!A16),"")</f>
        <v/>
      </c>
      <c r="B16" s="11" t="str">
        <f>IF(A16="","",IF('Complaints Register'!E16="","Not Applicable",'Complaints Register'!E16))</f>
        <v/>
      </c>
      <c r="C16" s="11" t="str">
        <f>IF(A16="","",VLOOKUP('Complaints Register'!J16,'Data LookUp Tables'!D$2:E$5,2))</f>
        <v/>
      </c>
      <c r="D16" s="11" t="str">
        <f>IF(OR(A16="",'Complaints Register'!J16&lt;&gt;"Individual or Couple"),"",VLOOKUP('Complaints Register'!K16,'Data LookUp Tables'!F$2:G$5,2))</f>
        <v/>
      </c>
      <c r="E16" s="11" t="str">
        <f>IF(OR(A16="",'Complaints Register'!J16&lt;&gt;"Individual or Couple"),"",VLOOKUP('Complaints Register'!L16,'Data LookUp Tables'!H$2:I$10,2))</f>
        <v/>
      </c>
      <c r="F16" s="11" t="str">
        <f>IF(A16="","",'Complaints Register'!M16)</f>
        <v/>
      </c>
      <c r="G16" s="11" t="str">
        <f>IF(A16="","",IF('Complaints Register'!D16="",1,IF('Complaints Register'!D16&lt;=Instructions!B$15,2,1)))</f>
        <v/>
      </c>
      <c r="H16" s="11" t="str">
        <f>IF(A16="","",VLOOKUP('Complaints Register'!N16,'Data LookUp Tables'!L$2:M$10,2))</f>
        <v/>
      </c>
      <c r="I16" s="12" t="str">
        <f>IF(A16="","",'Complaints Register'!C16)</f>
        <v/>
      </c>
      <c r="J16" s="12" t="str">
        <f>IF(OR(A16="",G16=1),"",'Complaints Register'!D16)</f>
        <v/>
      </c>
      <c r="K16" s="11" t="str">
        <f>IF(A16="","",IF(G16=1,"",'Complaints Register'!D16-'Complaints Register'!C16))</f>
        <v/>
      </c>
      <c r="L16" s="11" t="str">
        <f>IF($A16="","",VLOOKUP('Complaints Register'!O16,'Data LookUp Tables'!Q$2:R$4,2))</f>
        <v/>
      </c>
      <c r="M16" s="11" t="str">
        <f>IF($A16="","",VLOOKUP('Complaints Register'!P16,'Data LookUp Tables'!$S$2:$T$189,2))</f>
        <v/>
      </c>
      <c r="N16" s="11" t="str">
        <f>IF($A16="","",IF('Complaints Register'!Q16="",999,(VLOOKUP('Complaints Register'!Q16,'Data LookUp Tables'!$S$2:$T$189,2))))</f>
        <v/>
      </c>
      <c r="O16" s="11" t="str">
        <f>IF($A16="","",IF('Complaints Register'!R16="",999,(VLOOKUP('Complaints Register'!R16,'Data LookUp Tables'!$S$2:$T$189,2))))</f>
        <v/>
      </c>
      <c r="P16" s="11" t="str">
        <f>IF($A16="","",VLOOKUP('Complaints Register'!S16,'Data LookUp Tables'!$U$2:$V$97,2))</f>
        <v/>
      </c>
      <c r="Q16" s="11" t="str">
        <f>IF($A16="","",IF('Complaints Register'!T16="",999,VLOOKUP('Complaints Register'!T16,'Data LookUp Tables'!$U$2:$V111,2)))</f>
        <v/>
      </c>
      <c r="R16" s="11" t="str">
        <f>IF($A16="","",IF('Complaints Register'!U16="",999,VLOOKUP('Complaints Register'!U16,'Data LookUp Tables'!$U16:$V$97,2)))</f>
        <v/>
      </c>
      <c r="S16" s="11" t="str">
        <f>IF($A16="","",IF(G16=2,VLOOKUP('Complaints Register'!V16,'Data LookUp Tables'!$W$2:$X$9,2),""))</f>
        <v/>
      </c>
      <c r="T16" s="11" t="str">
        <f>IF($A16="","",IF(G16=2,IF('Complaints Register'!W16="",999,VLOOKUP('Complaints Register'!W16,'Data LookUp Tables'!$W$2:$X$9,2)),""))</f>
        <v/>
      </c>
      <c r="U16" s="11" t="str">
        <f>IF($A16="","",IF(G16=2,IF('Complaints Register'!X16="",999,VLOOKUP('Complaints Register'!X16,'Data LookUp Tables'!$W$2:$X$9,2)),""))</f>
        <v/>
      </c>
      <c r="V16" s="11" t="str">
        <f>IF(OR($A16="",'Complaints Register'!Y16="",'Complaints Register'!Y16&lt;=0),"",ROUND('Complaints Register'!Y16,0))</f>
        <v/>
      </c>
    </row>
    <row r="17" spans="1:22" x14ac:dyDescent="0.3">
      <c r="A17" s="11" t="str">
        <f>IF(OR('Complaints Register'!Z17=1,('Complaints Register'!AA17+'Complaints Register'!AB17)=2),IF(ISBLANK('Complaints Register'!A17),"",'Complaints Register'!A17),"")</f>
        <v/>
      </c>
      <c r="B17" s="11" t="str">
        <f>IF(A17="","",IF('Complaints Register'!E17="","Not Applicable",'Complaints Register'!E17))</f>
        <v/>
      </c>
      <c r="C17" s="11" t="str">
        <f>IF(A17="","",VLOOKUP('Complaints Register'!J17,'Data LookUp Tables'!D$2:E$5,2))</f>
        <v/>
      </c>
      <c r="D17" s="11" t="str">
        <f>IF(OR(A17="",'Complaints Register'!J17&lt;&gt;"Individual or Couple"),"",VLOOKUP('Complaints Register'!K17,'Data LookUp Tables'!F$2:G$5,2))</f>
        <v/>
      </c>
      <c r="E17" s="11" t="str">
        <f>IF(OR(A17="",'Complaints Register'!J17&lt;&gt;"Individual or Couple"),"",VLOOKUP('Complaints Register'!L17,'Data LookUp Tables'!H$2:I$10,2))</f>
        <v/>
      </c>
      <c r="F17" s="11" t="str">
        <f>IF(A17="","",'Complaints Register'!M17)</f>
        <v/>
      </c>
      <c r="G17" s="11" t="str">
        <f>IF(A17="","",IF('Complaints Register'!D17="",1,IF('Complaints Register'!D17&lt;=Instructions!B$15,2,1)))</f>
        <v/>
      </c>
      <c r="H17" s="11" t="str">
        <f>IF(A17="","",VLOOKUP('Complaints Register'!N17,'Data LookUp Tables'!L$2:M$10,2))</f>
        <v/>
      </c>
      <c r="I17" s="12" t="str">
        <f>IF(A17="","",'Complaints Register'!C17)</f>
        <v/>
      </c>
      <c r="J17" s="12" t="str">
        <f>IF(OR(A17="",G17=1),"",'Complaints Register'!D17)</f>
        <v/>
      </c>
      <c r="K17" s="11" t="str">
        <f>IF(A17="","",IF(G17=1,"",'Complaints Register'!D17-'Complaints Register'!C17))</f>
        <v/>
      </c>
      <c r="L17" s="11" t="str">
        <f>IF($A17="","",VLOOKUP('Complaints Register'!O17,'Data LookUp Tables'!Q$2:R$4,2))</f>
        <v/>
      </c>
      <c r="M17" s="11" t="str">
        <f>IF($A17="","",VLOOKUP('Complaints Register'!P17,'Data LookUp Tables'!$S$2:$T$189,2))</f>
        <v/>
      </c>
      <c r="N17" s="11" t="str">
        <f>IF($A17="","",IF('Complaints Register'!Q17="",999,(VLOOKUP('Complaints Register'!Q17,'Data LookUp Tables'!$S$2:$T$189,2))))</f>
        <v/>
      </c>
      <c r="O17" s="11" t="str">
        <f>IF($A17="","",IF('Complaints Register'!R17="",999,(VLOOKUP('Complaints Register'!R17,'Data LookUp Tables'!$S$2:$T$189,2))))</f>
        <v/>
      </c>
      <c r="P17" s="11" t="str">
        <f>IF($A17="","",VLOOKUP('Complaints Register'!S17,'Data LookUp Tables'!$U$2:$V$97,2))</f>
        <v/>
      </c>
      <c r="Q17" s="11" t="str">
        <f>IF($A17="","",IF('Complaints Register'!T17="",999,VLOOKUP('Complaints Register'!T17,'Data LookUp Tables'!$U$2:$V112,2)))</f>
        <v/>
      </c>
      <c r="R17" s="11" t="str">
        <f>IF($A17="","",IF('Complaints Register'!U17="",999,VLOOKUP('Complaints Register'!U17,'Data LookUp Tables'!$U17:$V$97,2)))</f>
        <v/>
      </c>
      <c r="S17" s="11" t="str">
        <f>IF($A17="","",IF(G17=2,VLOOKUP('Complaints Register'!V17,'Data LookUp Tables'!$W$2:$X$9,2),""))</f>
        <v/>
      </c>
      <c r="T17" s="11" t="str">
        <f>IF($A17="","",IF(G17=2,IF('Complaints Register'!W17="",999,VLOOKUP('Complaints Register'!W17,'Data LookUp Tables'!$W$2:$X$9,2)),""))</f>
        <v/>
      </c>
      <c r="U17" s="11" t="str">
        <f>IF($A17="","",IF(G17=2,IF('Complaints Register'!X17="",999,VLOOKUP('Complaints Register'!X17,'Data LookUp Tables'!$W$2:$X$9,2)),""))</f>
        <v/>
      </c>
      <c r="V17" s="11" t="str">
        <f>IF(OR($A17="",'Complaints Register'!Y17="",'Complaints Register'!Y17&lt;=0),"",ROUND('Complaints Register'!Y17,0))</f>
        <v/>
      </c>
    </row>
    <row r="18" spans="1:22" x14ac:dyDescent="0.3">
      <c r="A18" s="11" t="str">
        <f>IF(OR('Complaints Register'!Z18=1,('Complaints Register'!AA18+'Complaints Register'!AB18)=2),IF(ISBLANK('Complaints Register'!A18),"",'Complaints Register'!A18),"")</f>
        <v/>
      </c>
      <c r="B18" s="11" t="str">
        <f>IF(A18="","",IF('Complaints Register'!E18="","Not Applicable",'Complaints Register'!E18))</f>
        <v/>
      </c>
      <c r="C18" s="11" t="str">
        <f>IF(A18="","",VLOOKUP('Complaints Register'!J18,'Data LookUp Tables'!D$2:E$5,2))</f>
        <v/>
      </c>
      <c r="D18" s="11" t="str">
        <f>IF(OR(A18="",'Complaints Register'!J18&lt;&gt;"Individual or Couple"),"",VLOOKUP('Complaints Register'!K18,'Data LookUp Tables'!F$2:G$5,2))</f>
        <v/>
      </c>
      <c r="E18" s="11" t="str">
        <f>IF(OR(A18="",'Complaints Register'!J18&lt;&gt;"Individual or Couple"),"",VLOOKUP('Complaints Register'!L18,'Data LookUp Tables'!H$2:I$10,2))</f>
        <v/>
      </c>
      <c r="F18" s="11" t="str">
        <f>IF(A18="","",'Complaints Register'!M18)</f>
        <v/>
      </c>
      <c r="G18" s="11" t="str">
        <f>IF(A18="","",IF('Complaints Register'!D18="",1,IF('Complaints Register'!D18&lt;=Instructions!B$15,2,1)))</f>
        <v/>
      </c>
      <c r="H18" s="11" t="str">
        <f>IF(A18="","",VLOOKUP('Complaints Register'!N18,'Data LookUp Tables'!L$2:M$10,2))</f>
        <v/>
      </c>
      <c r="I18" s="12" t="str">
        <f>IF(A18="","",'Complaints Register'!C18)</f>
        <v/>
      </c>
      <c r="J18" s="12" t="str">
        <f>IF(OR(A18="",G18=1),"",'Complaints Register'!D18)</f>
        <v/>
      </c>
      <c r="K18" s="11" t="str">
        <f>IF(A18="","",IF(G18=1,"",'Complaints Register'!D18-'Complaints Register'!C18))</f>
        <v/>
      </c>
      <c r="L18" s="11" t="str">
        <f>IF($A18="","",VLOOKUP('Complaints Register'!O18,'Data LookUp Tables'!Q$2:R$4,2))</f>
        <v/>
      </c>
      <c r="M18" s="11" t="str">
        <f>IF($A18="","",VLOOKUP('Complaints Register'!P18,'Data LookUp Tables'!$S$2:$T$189,2))</f>
        <v/>
      </c>
      <c r="N18" s="11" t="str">
        <f>IF($A18="","",IF('Complaints Register'!Q18="",999,(VLOOKUP('Complaints Register'!Q18,'Data LookUp Tables'!$S$2:$T$189,2))))</f>
        <v/>
      </c>
      <c r="O18" s="11" t="str">
        <f>IF($A18="","",IF('Complaints Register'!R18="",999,(VLOOKUP('Complaints Register'!R18,'Data LookUp Tables'!$S$2:$T$189,2))))</f>
        <v/>
      </c>
      <c r="P18" s="11" t="str">
        <f>IF($A18="","",VLOOKUP('Complaints Register'!S18,'Data LookUp Tables'!$U$2:$V$97,2))</f>
        <v/>
      </c>
      <c r="Q18" s="11" t="str">
        <f>IF($A18="","",IF('Complaints Register'!T18="",999,VLOOKUP('Complaints Register'!T18,'Data LookUp Tables'!$U$2:$V113,2)))</f>
        <v/>
      </c>
      <c r="R18" s="11" t="str">
        <f>IF($A18="","",IF('Complaints Register'!U18="",999,VLOOKUP('Complaints Register'!U18,'Data LookUp Tables'!$U18:$V$97,2)))</f>
        <v/>
      </c>
      <c r="S18" s="11" t="str">
        <f>IF($A18="","",IF(G18=2,VLOOKUP('Complaints Register'!V18,'Data LookUp Tables'!$W$2:$X$9,2),""))</f>
        <v/>
      </c>
      <c r="T18" s="11" t="str">
        <f>IF($A18="","",IF(G18=2,IF('Complaints Register'!W18="",999,VLOOKUP('Complaints Register'!W18,'Data LookUp Tables'!$W$2:$X$9,2)),""))</f>
        <v/>
      </c>
      <c r="U18" s="11" t="str">
        <f>IF($A18="","",IF(G18=2,IF('Complaints Register'!X18="",999,VLOOKUP('Complaints Register'!X18,'Data LookUp Tables'!$W$2:$X$9,2)),""))</f>
        <v/>
      </c>
      <c r="V18" s="11" t="str">
        <f>IF(OR($A18="",'Complaints Register'!Y18="",'Complaints Register'!Y18&lt;=0),"",ROUND('Complaints Register'!Y18,0))</f>
        <v/>
      </c>
    </row>
    <row r="19" spans="1:22" x14ac:dyDescent="0.3">
      <c r="A19" s="11" t="str">
        <f>IF(OR('Complaints Register'!Z19=1,('Complaints Register'!AA19+'Complaints Register'!AB19)=2),IF(ISBLANK('Complaints Register'!A19),"",'Complaints Register'!A19),"")</f>
        <v/>
      </c>
      <c r="B19" s="11" t="str">
        <f>IF(A19="","",IF('Complaints Register'!E19="","Not Applicable",'Complaints Register'!E19))</f>
        <v/>
      </c>
      <c r="C19" s="11" t="str">
        <f>IF(A19="","",VLOOKUP('Complaints Register'!J19,'Data LookUp Tables'!D$2:E$5,2))</f>
        <v/>
      </c>
      <c r="D19" s="11" t="str">
        <f>IF(OR(A19="",'Complaints Register'!J19&lt;&gt;"Individual or Couple"),"",VLOOKUP('Complaints Register'!K19,'Data LookUp Tables'!F$2:G$5,2))</f>
        <v/>
      </c>
      <c r="E19" s="11" t="str">
        <f>IF(OR(A19="",'Complaints Register'!J19&lt;&gt;"Individual or Couple"),"",VLOOKUP('Complaints Register'!L19,'Data LookUp Tables'!H$2:I$10,2))</f>
        <v/>
      </c>
      <c r="F19" s="11" t="str">
        <f>IF(A19="","",'Complaints Register'!M19)</f>
        <v/>
      </c>
      <c r="G19" s="11" t="str">
        <f>IF(A19="","",IF('Complaints Register'!D19="",1,IF('Complaints Register'!D19&lt;=Instructions!B$15,2,1)))</f>
        <v/>
      </c>
      <c r="H19" s="11" t="str">
        <f>IF(A19="","",VLOOKUP('Complaints Register'!N19,'Data LookUp Tables'!L$2:M$10,2))</f>
        <v/>
      </c>
      <c r="I19" s="12" t="str">
        <f>IF(A19="","",'Complaints Register'!C19)</f>
        <v/>
      </c>
      <c r="J19" s="12" t="str">
        <f>IF(OR(A19="",G19=1),"",'Complaints Register'!D19)</f>
        <v/>
      </c>
      <c r="K19" s="11" t="str">
        <f>IF(A19="","",IF(G19=1,"",'Complaints Register'!D19-'Complaints Register'!C19))</f>
        <v/>
      </c>
      <c r="L19" s="11" t="str">
        <f>IF($A19="","",VLOOKUP('Complaints Register'!O19,'Data LookUp Tables'!Q$2:R$4,2))</f>
        <v/>
      </c>
      <c r="M19" s="11" t="str">
        <f>IF($A19="","",VLOOKUP('Complaints Register'!P19,'Data LookUp Tables'!$S$2:$T$189,2))</f>
        <v/>
      </c>
      <c r="N19" s="11" t="str">
        <f>IF($A19="","",IF('Complaints Register'!Q19="",999,(VLOOKUP('Complaints Register'!Q19,'Data LookUp Tables'!$S$2:$T$189,2))))</f>
        <v/>
      </c>
      <c r="O19" s="11" t="str">
        <f>IF($A19="","",IF('Complaints Register'!R19="",999,(VLOOKUP('Complaints Register'!R19,'Data LookUp Tables'!$S$2:$T$189,2))))</f>
        <v/>
      </c>
      <c r="P19" s="11" t="str">
        <f>IF($A19="","",VLOOKUP('Complaints Register'!S19,'Data LookUp Tables'!$U$2:$V$97,2))</f>
        <v/>
      </c>
      <c r="Q19" s="11" t="str">
        <f>IF($A19="","",IF('Complaints Register'!T19="",999,VLOOKUP('Complaints Register'!T19,'Data LookUp Tables'!$U$2:$V114,2)))</f>
        <v/>
      </c>
      <c r="R19" s="11" t="str">
        <f>IF($A19="","",IF('Complaints Register'!U19="",999,VLOOKUP('Complaints Register'!U19,'Data LookUp Tables'!$U19:$V$97,2)))</f>
        <v/>
      </c>
      <c r="S19" s="11" t="str">
        <f>IF($A19="","",IF(G19=2,VLOOKUP('Complaints Register'!V19,'Data LookUp Tables'!$W$2:$X$9,2),""))</f>
        <v/>
      </c>
      <c r="T19" s="11" t="str">
        <f>IF($A19="","",IF(G19=2,IF('Complaints Register'!W19="",999,VLOOKUP('Complaints Register'!W19,'Data LookUp Tables'!$W$2:$X$9,2)),""))</f>
        <v/>
      </c>
      <c r="U19" s="11" t="str">
        <f>IF($A19="","",IF(G19=2,IF('Complaints Register'!X19="",999,VLOOKUP('Complaints Register'!X19,'Data LookUp Tables'!$W$2:$X$9,2)),""))</f>
        <v/>
      </c>
      <c r="V19" s="11" t="str">
        <f>IF(OR($A19="",'Complaints Register'!Y19="",'Complaints Register'!Y19&lt;=0),"",ROUND('Complaints Register'!Y19,0))</f>
        <v/>
      </c>
    </row>
    <row r="20" spans="1:22" x14ac:dyDescent="0.3">
      <c r="A20" s="11" t="str">
        <f>IF(OR('Complaints Register'!Z20=1,('Complaints Register'!AA20+'Complaints Register'!AB20)=2),IF(ISBLANK('Complaints Register'!A20),"",'Complaints Register'!A20),"")</f>
        <v/>
      </c>
      <c r="B20" s="11" t="str">
        <f>IF(A20="","",IF('Complaints Register'!E20="","Not Applicable",'Complaints Register'!E20))</f>
        <v/>
      </c>
      <c r="C20" s="11" t="str">
        <f>IF(A20="","",VLOOKUP('Complaints Register'!J20,'Data LookUp Tables'!D$2:E$5,2))</f>
        <v/>
      </c>
      <c r="D20" s="11" t="str">
        <f>IF(OR(A20="",'Complaints Register'!J20&lt;&gt;"Individual or Couple"),"",VLOOKUP('Complaints Register'!K20,'Data LookUp Tables'!F$2:G$5,2))</f>
        <v/>
      </c>
      <c r="E20" s="11" t="str">
        <f>IF(OR(A20="",'Complaints Register'!J20&lt;&gt;"Individual or Couple"),"",VLOOKUP('Complaints Register'!L20,'Data LookUp Tables'!H$2:I$10,2))</f>
        <v/>
      </c>
      <c r="F20" s="11" t="str">
        <f>IF(A20="","",'Complaints Register'!M20)</f>
        <v/>
      </c>
      <c r="G20" s="11" t="str">
        <f>IF(A20="","",IF('Complaints Register'!D20="",1,IF('Complaints Register'!D20&lt;=Instructions!B$15,2,1)))</f>
        <v/>
      </c>
      <c r="H20" s="11" t="str">
        <f>IF(A20="","",VLOOKUP('Complaints Register'!N20,'Data LookUp Tables'!L$2:M$10,2))</f>
        <v/>
      </c>
      <c r="I20" s="12" t="str">
        <f>IF(A20="","",'Complaints Register'!C20)</f>
        <v/>
      </c>
      <c r="J20" s="12" t="str">
        <f>IF(OR(A20="",G20=1),"",'Complaints Register'!D20)</f>
        <v/>
      </c>
      <c r="K20" s="11" t="str">
        <f>IF(A20="","",IF(G20=1,"",'Complaints Register'!D20-'Complaints Register'!C20))</f>
        <v/>
      </c>
      <c r="L20" s="11" t="str">
        <f>IF($A20="","",VLOOKUP('Complaints Register'!O20,'Data LookUp Tables'!Q$2:R$4,2))</f>
        <v/>
      </c>
      <c r="M20" s="11" t="str">
        <f>IF($A20="","",VLOOKUP('Complaints Register'!P20,'Data LookUp Tables'!$S$2:$T$189,2))</f>
        <v/>
      </c>
      <c r="N20" s="11" t="str">
        <f>IF($A20="","",IF('Complaints Register'!Q20="",999,(VLOOKUP('Complaints Register'!Q20,'Data LookUp Tables'!$S$2:$T$189,2))))</f>
        <v/>
      </c>
      <c r="O20" s="11" t="str">
        <f>IF($A20="","",IF('Complaints Register'!R20="",999,(VLOOKUP('Complaints Register'!R20,'Data LookUp Tables'!$S$2:$T$189,2))))</f>
        <v/>
      </c>
      <c r="P20" s="11" t="str">
        <f>IF($A20="","",VLOOKUP('Complaints Register'!S20,'Data LookUp Tables'!$U$2:$V$97,2))</f>
        <v/>
      </c>
      <c r="Q20" s="11" t="str">
        <f>IF($A20="","",IF('Complaints Register'!T20="",999,VLOOKUP('Complaints Register'!T20,'Data LookUp Tables'!$U$2:$V115,2)))</f>
        <v/>
      </c>
      <c r="R20" s="11" t="str">
        <f>IF($A20="","",IF('Complaints Register'!U20="",999,VLOOKUP('Complaints Register'!U20,'Data LookUp Tables'!$U20:$V$97,2)))</f>
        <v/>
      </c>
      <c r="S20" s="11" t="str">
        <f>IF($A20="","",IF(G20=2,VLOOKUP('Complaints Register'!V20,'Data LookUp Tables'!$W$2:$X$9,2),""))</f>
        <v/>
      </c>
      <c r="T20" s="11" t="str">
        <f>IF($A20="","",IF(G20=2,IF('Complaints Register'!W20="",999,VLOOKUP('Complaints Register'!W20,'Data LookUp Tables'!$W$2:$X$9,2)),""))</f>
        <v/>
      </c>
      <c r="U20" s="11" t="str">
        <f>IF($A20="","",IF(G20=2,IF('Complaints Register'!X20="",999,VLOOKUP('Complaints Register'!X20,'Data LookUp Tables'!$W$2:$X$9,2)),""))</f>
        <v/>
      </c>
      <c r="V20" s="11" t="str">
        <f>IF(OR($A20="",'Complaints Register'!Y20="",'Complaints Register'!Y20&lt;=0),"",ROUND('Complaints Register'!Y20,0))</f>
        <v/>
      </c>
    </row>
    <row r="21" spans="1:22" x14ac:dyDescent="0.3">
      <c r="A21" s="11" t="str">
        <f>IF(OR('Complaints Register'!Z21=1,('Complaints Register'!AA21+'Complaints Register'!AB21)=2),IF(ISBLANK('Complaints Register'!A21),"",'Complaints Register'!A21),"")</f>
        <v/>
      </c>
      <c r="B21" s="11" t="str">
        <f>IF(A21="","",IF('Complaints Register'!E21="","Not Applicable",'Complaints Register'!E21))</f>
        <v/>
      </c>
      <c r="C21" s="11" t="str">
        <f>IF(A21="","",VLOOKUP('Complaints Register'!J21,'Data LookUp Tables'!D$2:E$5,2))</f>
        <v/>
      </c>
      <c r="D21" s="11" t="str">
        <f>IF(OR(A21="",'Complaints Register'!J21&lt;&gt;"Individual or Couple"),"",VLOOKUP('Complaints Register'!K21,'Data LookUp Tables'!F$2:G$5,2))</f>
        <v/>
      </c>
      <c r="E21" s="11" t="str">
        <f>IF(OR(A21="",'Complaints Register'!J21&lt;&gt;"Individual or Couple"),"",VLOOKUP('Complaints Register'!L21,'Data LookUp Tables'!H$2:I$10,2))</f>
        <v/>
      </c>
      <c r="F21" s="11" t="str">
        <f>IF(A21="","",'Complaints Register'!M21)</f>
        <v/>
      </c>
      <c r="G21" s="11" t="str">
        <f>IF(A21="","",IF('Complaints Register'!D21="",1,IF('Complaints Register'!D21&lt;=Instructions!B$15,2,1)))</f>
        <v/>
      </c>
      <c r="H21" s="11" t="str">
        <f>IF(A21="","",VLOOKUP('Complaints Register'!N21,'Data LookUp Tables'!L$2:M$10,2))</f>
        <v/>
      </c>
      <c r="I21" s="12" t="str">
        <f>IF(A21="","",'Complaints Register'!C21)</f>
        <v/>
      </c>
      <c r="J21" s="12" t="str">
        <f>IF(OR(A21="",G21=1),"",'Complaints Register'!D21)</f>
        <v/>
      </c>
      <c r="K21" s="11" t="str">
        <f>IF(A21="","",IF(G21=1,"",'Complaints Register'!D21-'Complaints Register'!C21))</f>
        <v/>
      </c>
      <c r="L21" s="11" t="str">
        <f>IF($A21="","",VLOOKUP('Complaints Register'!O21,'Data LookUp Tables'!Q$2:R$4,2))</f>
        <v/>
      </c>
      <c r="M21" s="11" t="str">
        <f>IF($A21="","",VLOOKUP('Complaints Register'!P21,'Data LookUp Tables'!$S$2:$T$189,2))</f>
        <v/>
      </c>
      <c r="N21" s="11" t="str">
        <f>IF($A21="","",IF('Complaints Register'!Q21="",999,(VLOOKUP('Complaints Register'!Q21,'Data LookUp Tables'!$S$2:$T$189,2))))</f>
        <v/>
      </c>
      <c r="O21" s="11" t="str">
        <f>IF($A21="","",IF('Complaints Register'!R21="",999,(VLOOKUP('Complaints Register'!R21,'Data LookUp Tables'!$S$2:$T$189,2))))</f>
        <v/>
      </c>
      <c r="P21" s="11" t="str">
        <f>IF($A21="","",VLOOKUP('Complaints Register'!S21,'Data LookUp Tables'!$U$2:$V$97,2))</f>
        <v/>
      </c>
      <c r="Q21" s="11" t="str">
        <f>IF($A21="","",IF('Complaints Register'!T21="",999,VLOOKUP('Complaints Register'!T21,'Data LookUp Tables'!$U$2:$V116,2)))</f>
        <v/>
      </c>
      <c r="R21" s="11" t="str">
        <f>IF($A21="","",IF('Complaints Register'!U21="",999,VLOOKUP('Complaints Register'!U21,'Data LookUp Tables'!$U21:$V$97,2)))</f>
        <v/>
      </c>
      <c r="S21" s="11" t="str">
        <f>IF($A21="","",IF(G21=2,VLOOKUP('Complaints Register'!V21,'Data LookUp Tables'!$W$2:$X$9,2),""))</f>
        <v/>
      </c>
      <c r="T21" s="11" t="str">
        <f>IF($A21="","",IF(G21=2,IF('Complaints Register'!W21="",999,VLOOKUP('Complaints Register'!W21,'Data LookUp Tables'!$W$2:$X$9,2)),""))</f>
        <v/>
      </c>
      <c r="U21" s="11" t="str">
        <f>IF($A21="","",IF(G21=2,IF('Complaints Register'!X21="",999,VLOOKUP('Complaints Register'!X21,'Data LookUp Tables'!$W$2:$X$9,2)),""))</f>
        <v/>
      </c>
      <c r="V21" s="11" t="str">
        <f>IF(OR($A21="",'Complaints Register'!Y21="",'Complaints Register'!Y21&lt;=0),"",ROUND('Complaints Register'!Y21,0))</f>
        <v/>
      </c>
    </row>
    <row r="22" spans="1:22" x14ac:dyDescent="0.3">
      <c r="A22" s="11" t="str">
        <f>IF(OR('Complaints Register'!Z22=1,('Complaints Register'!AA22+'Complaints Register'!AB22)=2),IF(ISBLANK('Complaints Register'!A22),"",'Complaints Register'!A22),"")</f>
        <v/>
      </c>
      <c r="B22" s="11" t="str">
        <f>IF(A22="","",IF('Complaints Register'!E22="","Not Applicable",'Complaints Register'!E22))</f>
        <v/>
      </c>
      <c r="C22" s="11" t="str">
        <f>IF(A22="","",VLOOKUP('Complaints Register'!J22,'Data LookUp Tables'!D$2:E$5,2))</f>
        <v/>
      </c>
      <c r="D22" s="11" t="str">
        <f>IF(OR(A22="",'Complaints Register'!J22&lt;&gt;"Individual or Couple"),"",VLOOKUP('Complaints Register'!K22,'Data LookUp Tables'!F$2:G$5,2))</f>
        <v/>
      </c>
      <c r="E22" s="11" t="str">
        <f>IF(OR(A22="",'Complaints Register'!J22&lt;&gt;"Individual or Couple"),"",VLOOKUP('Complaints Register'!L22,'Data LookUp Tables'!H$2:I$10,2))</f>
        <v/>
      </c>
      <c r="F22" s="11" t="str">
        <f>IF(A22="","",'Complaints Register'!M22)</f>
        <v/>
      </c>
      <c r="G22" s="11" t="str">
        <f>IF(A22="","",IF('Complaints Register'!D22="",1,IF('Complaints Register'!D22&lt;=Instructions!B$15,2,1)))</f>
        <v/>
      </c>
      <c r="H22" s="11" t="str">
        <f>IF(A22="","",VLOOKUP('Complaints Register'!N22,'Data LookUp Tables'!L$2:M$10,2))</f>
        <v/>
      </c>
      <c r="I22" s="12" t="str">
        <f>IF(A22="","",'Complaints Register'!C22)</f>
        <v/>
      </c>
      <c r="J22" s="12" t="str">
        <f>IF(OR(A22="",G22=1),"",'Complaints Register'!D22)</f>
        <v/>
      </c>
      <c r="K22" s="11" t="str">
        <f>IF(A22="","",IF(G22=1,"",'Complaints Register'!D22-'Complaints Register'!C22))</f>
        <v/>
      </c>
      <c r="L22" s="11" t="str">
        <f>IF($A22="","",VLOOKUP('Complaints Register'!O22,'Data LookUp Tables'!Q$2:R$4,2))</f>
        <v/>
      </c>
      <c r="M22" s="11" t="str">
        <f>IF($A22="","",VLOOKUP('Complaints Register'!P22,'Data LookUp Tables'!$S$2:$T$189,2))</f>
        <v/>
      </c>
      <c r="N22" s="11" t="str">
        <f>IF($A22="","",IF('Complaints Register'!Q22="",999,(VLOOKUP('Complaints Register'!Q22,'Data LookUp Tables'!$S$2:$T$189,2))))</f>
        <v/>
      </c>
      <c r="O22" s="11" t="str">
        <f>IF($A22="","",IF('Complaints Register'!R22="",999,(VLOOKUP('Complaints Register'!R22,'Data LookUp Tables'!$S$2:$T$189,2))))</f>
        <v/>
      </c>
      <c r="P22" s="11" t="str">
        <f>IF($A22="","",VLOOKUP('Complaints Register'!S22,'Data LookUp Tables'!$U$2:$V$97,2))</f>
        <v/>
      </c>
      <c r="Q22" s="11" t="str">
        <f>IF($A22="","",IF('Complaints Register'!T22="",999,VLOOKUP('Complaints Register'!T22,'Data LookUp Tables'!$U$2:$V117,2)))</f>
        <v/>
      </c>
      <c r="R22" s="11" t="str">
        <f>IF($A22="","",IF('Complaints Register'!U22="",999,VLOOKUP('Complaints Register'!U22,'Data LookUp Tables'!$U22:$V$97,2)))</f>
        <v/>
      </c>
      <c r="S22" s="11" t="str">
        <f>IF($A22="","",IF(G22=2,VLOOKUP('Complaints Register'!V22,'Data LookUp Tables'!$W$2:$X$9,2),""))</f>
        <v/>
      </c>
      <c r="T22" s="11" t="str">
        <f>IF($A22="","",IF(G22=2,IF('Complaints Register'!W22="",999,VLOOKUP('Complaints Register'!W22,'Data LookUp Tables'!$W$2:$X$9,2)),""))</f>
        <v/>
      </c>
      <c r="U22" s="11" t="str">
        <f>IF($A22="","",IF(G22=2,IF('Complaints Register'!X22="",999,VLOOKUP('Complaints Register'!X22,'Data LookUp Tables'!$W$2:$X$9,2)),""))</f>
        <v/>
      </c>
      <c r="V22" s="11" t="str">
        <f>IF(OR($A22="",'Complaints Register'!Y22="",'Complaints Register'!Y22&lt;=0),"",ROUND('Complaints Register'!Y22,0))</f>
        <v/>
      </c>
    </row>
    <row r="23" spans="1:22" x14ac:dyDescent="0.3">
      <c r="A23" s="11" t="str">
        <f>IF(OR('Complaints Register'!Z23=1,('Complaints Register'!AA23+'Complaints Register'!AB23)=2),IF(ISBLANK('Complaints Register'!A23),"",'Complaints Register'!A23),"")</f>
        <v/>
      </c>
      <c r="B23" s="11" t="str">
        <f>IF(A23="","",IF('Complaints Register'!E23="","Not Applicable",'Complaints Register'!E23))</f>
        <v/>
      </c>
      <c r="C23" s="11" t="str">
        <f>IF(A23="","",VLOOKUP('Complaints Register'!J23,'Data LookUp Tables'!D$2:E$5,2))</f>
        <v/>
      </c>
      <c r="D23" s="11" t="str">
        <f>IF(OR(A23="",'Complaints Register'!J23&lt;&gt;"Individual or Couple"),"",VLOOKUP('Complaints Register'!K23,'Data LookUp Tables'!F$2:G$5,2))</f>
        <v/>
      </c>
      <c r="E23" s="11" t="str">
        <f>IF(OR(A23="",'Complaints Register'!J23&lt;&gt;"Individual or Couple"),"",VLOOKUP('Complaints Register'!L23,'Data LookUp Tables'!H$2:I$10,2))</f>
        <v/>
      </c>
      <c r="F23" s="11" t="str">
        <f>IF(A23="","",'Complaints Register'!M23)</f>
        <v/>
      </c>
      <c r="G23" s="11" t="str">
        <f>IF(A23="","",IF('Complaints Register'!D23="",1,IF('Complaints Register'!D23&lt;=Instructions!B$15,2,1)))</f>
        <v/>
      </c>
      <c r="H23" s="11" t="str">
        <f>IF(A23="","",VLOOKUP('Complaints Register'!N23,'Data LookUp Tables'!L$2:M$10,2))</f>
        <v/>
      </c>
      <c r="I23" s="12" t="str">
        <f>IF(A23="","",'Complaints Register'!C23)</f>
        <v/>
      </c>
      <c r="J23" s="12" t="str">
        <f>IF(OR(A23="",G23=1),"",'Complaints Register'!D23)</f>
        <v/>
      </c>
      <c r="K23" s="11" t="str">
        <f>IF(A23="","",IF(G23=1,"",'Complaints Register'!D23-'Complaints Register'!C23))</f>
        <v/>
      </c>
      <c r="L23" s="11" t="str">
        <f>IF($A23="","",VLOOKUP('Complaints Register'!O23,'Data LookUp Tables'!Q$2:R$4,2))</f>
        <v/>
      </c>
      <c r="M23" s="11" t="str">
        <f>IF($A23="","",VLOOKUP('Complaints Register'!P23,'Data LookUp Tables'!$S$2:$T$189,2))</f>
        <v/>
      </c>
      <c r="N23" s="11" t="str">
        <f>IF($A23="","",IF('Complaints Register'!Q23="",999,(VLOOKUP('Complaints Register'!Q23,'Data LookUp Tables'!$S$2:$T$189,2))))</f>
        <v/>
      </c>
      <c r="O23" s="11" t="str">
        <f>IF($A23="","",IF('Complaints Register'!R23="",999,(VLOOKUP('Complaints Register'!R23,'Data LookUp Tables'!$S$2:$T$189,2))))</f>
        <v/>
      </c>
      <c r="P23" s="11" t="str">
        <f>IF($A23="","",VLOOKUP('Complaints Register'!S23,'Data LookUp Tables'!$U$2:$V$97,2))</f>
        <v/>
      </c>
      <c r="Q23" s="11" t="str">
        <f>IF($A23="","",IF('Complaints Register'!T23="",999,VLOOKUP('Complaints Register'!T23,'Data LookUp Tables'!$U$2:$V118,2)))</f>
        <v/>
      </c>
      <c r="R23" s="11" t="str">
        <f>IF($A23="","",IF('Complaints Register'!U23="",999,VLOOKUP('Complaints Register'!U23,'Data LookUp Tables'!$U23:$V$97,2)))</f>
        <v/>
      </c>
      <c r="S23" s="11" t="str">
        <f>IF($A23="","",IF(G23=2,VLOOKUP('Complaints Register'!V23,'Data LookUp Tables'!$W$2:$X$9,2),""))</f>
        <v/>
      </c>
      <c r="T23" s="11" t="str">
        <f>IF($A23="","",IF(G23=2,IF('Complaints Register'!W23="",999,VLOOKUP('Complaints Register'!W23,'Data LookUp Tables'!$W$2:$X$9,2)),""))</f>
        <v/>
      </c>
      <c r="U23" s="11" t="str">
        <f>IF($A23="","",IF(G23=2,IF('Complaints Register'!X23="",999,VLOOKUP('Complaints Register'!X23,'Data LookUp Tables'!$W$2:$X$9,2)),""))</f>
        <v/>
      </c>
      <c r="V23" s="11" t="str">
        <f>IF(OR($A23="",'Complaints Register'!Y23="",'Complaints Register'!Y23&lt;=0),"",ROUND('Complaints Register'!Y23,0))</f>
        <v/>
      </c>
    </row>
    <row r="24" spans="1:22" x14ac:dyDescent="0.3">
      <c r="A24" s="11" t="str">
        <f>IF(OR('Complaints Register'!Z24=1,('Complaints Register'!AA24+'Complaints Register'!AB24)=2),IF(ISBLANK('Complaints Register'!A24),"",'Complaints Register'!A24),"")</f>
        <v/>
      </c>
      <c r="B24" s="11" t="str">
        <f>IF(A24="","",IF('Complaints Register'!E24="","Not Applicable",'Complaints Register'!E24))</f>
        <v/>
      </c>
      <c r="C24" s="11" t="str">
        <f>IF(A24="","",VLOOKUP('Complaints Register'!J24,'Data LookUp Tables'!D$2:E$5,2))</f>
        <v/>
      </c>
      <c r="D24" s="11" t="str">
        <f>IF(OR(A24="",'Complaints Register'!J24&lt;&gt;"Individual or Couple"),"",VLOOKUP('Complaints Register'!K24,'Data LookUp Tables'!F$2:G$5,2))</f>
        <v/>
      </c>
      <c r="E24" s="11" t="str">
        <f>IF(OR(A24="",'Complaints Register'!J24&lt;&gt;"Individual or Couple"),"",VLOOKUP('Complaints Register'!L24,'Data LookUp Tables'!H$2:I$10,2))</f>
        <v/>
      </c>
      <c r="F24" s="11" t="str">
        <f>IF(A24="","",'Complaints Register'!M24)</f>
        <v/>
      </c>
      <c r="G24" s="11" t="str">
        <f>IF(A24="","",IF('Complaints Register'!D24="",1,IF('Complaints Register'!D24&lt;=Instructions!B$15,2,1)))</f>
        <v/>
      </c>
      <c r="H24" s="11" t="str">
        <f>IF(A24="","",VLOOKUP('Complaints Register'!N24,'Data LookUp Tables'!L$2:M$10,2))</f>
        <v/>
      </c>
      <c r="I24" s="12" t="str">
        <f>IF(A24="","",'Complaints Register'!C24)</f>
        <v/>
      </c>
      <c r="J24" s="12" t="str">
        <f>IF(OR(A24="",G24=1),"",'Complaints Register'!D24)</f>
        <v/>
      </c>
      <c r="K24" s="11" t="str">
        <f>IF(A24="","",IF(G24=1,"",'Complaints Register'!D24-'Complaints Register'!C24))</f>
        <v/>
      </c>
      <c r="L24" s="11" t="str">
        <f>IF($A24="","",VLOOKUP('Complaints Register'!O24,'Data LookUp Tables'!Q$2:R$4,2))</f>
        <v/>
      </c>
      <c r="M24" s="11" t="str">
        <f>IF($A24="","",VLOOKUP('Complaints Register'!P24,'Data LookUp Tables'!$S$2:$T$189,2))</f>
        <v/>
      </c>
      <c r="N24" s="11" t="str">
        <f>IF($A24="","",IF('Complaints Register'!Q24="",999,(VLOOKUP('Complaints Register'!Q24,'Data LookUp Tables'!$S$2:$T$189,2))))</f>
        <v/>
      </c>
      <c r="O24" s="11" t="str">
        <f>IF($A24="","",IF('Complaints Register'!R24="",999,(VLOOKUP('Complaints Register'!R24,'Data LookUp Tables'!$S$2:$T$189,2))))</f>
        <v/>
      </c>
      <c r="P24" s="11" t="str">
        <f>IF($A24="","",VLOOKUP('Complaints Register'!S24,'Data LookUp Tables'!$U$2:$V$97,2))</f>
        <v/>
      </c>
      <c r="Q24" s="11" t="str">
        <f>IF($A24="","",IF('Complaints Register'!T24="",999,VLOOKUP('Complaints Register'!T24,'Data LookUp Tables'!$U$2:$V119,2)))</f>
        <v/>
      </c>
      <c r="R24" s="11" t="str">
        <f>IF($A24="","",IF('Complaints Register'!U24="",999,VLOOKUP('Complaints Register'!U24,'Data LookUp Tables'!$U24:$V$97,2)))</f>
        <v/>
      </c>
      <c r="S24" s="11" t="str">
        <f>IF($A24="","",IF(G24=2,VLOOKUP('Complaints Register'!V24,'Data LookUp Tables'!$W$2:$X$9,2),""))</f>
        <v/>
      </c>
      <c r="T24" s="11" t="str">
        <f>IF($A24="","",IF(G24=2,IF('Complaints Register'!W24="",999,VLOOKUP('Complaints Register'!W24,'Data LookUp Tables'!$W$2:$X$9,2)),""))</f>
        <v/>
      </c>
      <c r="U24" s="11" t="str">
        <f>IF($A24="","",IF(G24=2,IF('Complaints Register'!X24="",999,VLOOKUP('Complaints Register'!X24,'Data LookUp Tables'!$W$2:$X$9,2)),""))</f>
        <v/>
      </c>
      <c r="V24" s="11" t="str">
        <f>IF(OR($A24="",'Complaints Register'!Y24="",'Complaints Register'!Y24&lt;=0),"",ROUND('Complaints Register'!Y24,0))</f>
        <v/>
      </c>
    </row>
    <row r="25" spans="1:22" x14ac:dyDescent="0.3">
      <c r="A25" s="11" t="str">
        <f>IF(OR('Complaints Register'!Z25=1,('Complaints Register'!AA25+'Complaints Register'!AB25)=2),IF(ISBLANK('Complaints Register'!A25),"",'Complaints Register'!A25),"")</f>
        <v/>
      </c>
      <c r="B25" s="11" t="str">
        <f>IF(A25="","",IF('Complaints Register'!E25="","Not Applicable",'Complaints Register'!E25))</f>
        <v/>
      </c>
      <c r="C25" s="11" t="str">
        <f>IF(A25="","",VLOOKUP('Complaints Register'!J25,'Data LookUp Tables'!D$2:E$5,2))</f>
        <v/>
      </c>
      <c r="D25" s="11" t="str">
        <f>IF(OR(A25="",'Complaints Register'!J25&lt;&gt;"Individual or Couple"),"",VLOOKUP('Complaints Register'!K25,'Data LookUp Tables'!F$2:G$5,2))</f>
        <v/>
      </c>
      <c r="E25" s="11" t="str">
        <f>IF(OR(A25="",'Complaints Register'!J25&lt;&gt;"Individual or Couple"),"",VLOOKUP('Complaints Register'!L25,'Data LookUp Tables'!H$2:I$10,2))</f>
        <v/>
      </c>
      <c r="F25" s="11" t="str">
        <f>IF(A25="","",'Complaints Register'!M25)</f>
        <v/>
      </c>
      <c r="G25" s="11" t="str">
        <f>IF(A25="","",IF('Complaints Register'!D25="",1,IF('Complaints Register'!D25&lt;=Instructions!B$15,2,1)))</f>
        <v/>
      </c>
      <c r="H25" s="11" t="str">
        <f>IF(A25="","",VLOOKUP('Complaints Register'!N25,'Data LookUp Tables'!L$2:M$10,2))</f>
        <v/>
      </c>
      <c r="I25" s="12" t="str">
        <f>IF(A25="","",'Complaints Register'!C25)</f>
        <v/>
      </c>
      <c r="J25" s="12" t="str">
        <f>IF(OR(A25="",G25=1),"",'Complaints Register'!D25)</f>
        <v/>
      </c>
      <c r="K25" s="11" t="str">
        <f>IF(A25="","",IF(G25=1,"",'Complaints Register'!D25-'Complaints Register'!C25))</f>
        <v/>
      </c>
      <c r="L25" s="11" t="str">
        <f>IF($A25="","",VLOOKUP('Complaints Register'!O25,'Data LookUp Tables'!Q$2:R$4,2))</f>
        <v/>
      </c>
      <c r="M25" s="11" t="str">
        <f>IF($A25="","",VLOOKUP('Complaints Register'!P25,'Data LookUp Tables'!$S$2:$T$189,2))</f>
        <v/>
      </c>
      <c r="N25" s="11" t="str">
        <f>IF($A25="","",IF('Complaints Register'!Q25="",999,(VLOOKUP('Complaints Register'!Q25,'Data LookUp Tables'!$S$2:$T$189,2))))</f>
        <v/>
      </c>
      <c r="O25" s="11" t="str">
        <f>IF($A25="","",IF('Complaints Register'!R25="",999,(VLOOKUP('Complaints Register'!R25,'Data LookUp Tables'!$S$2:$T$189,2))))</f>
        <v/>
      </c>
      <c r="P25" s="11" t="str">
        <f>IF($A25="","",VLOOKUP('Complaints Register'!S25,'Data LookUp Tables'!$U$2:$V$97,2))</f>
        <v/>
      </c>
      <c r="Q25" s="11" t="str">
        <f>IF($A25="","",IF('Complaints Register'!T25="",999,VLOOKUP('Complaints Register'!T25,'Data LookUp Tables'!$U$2:$V120,2)))</f>
        <v/>
      </c>
      <c r="R25" s="11" t="str">
        <f>IF($A25="","",IF('Complaints Register'!U25="",999,VLOOKUP('Complaints Register'!U25,'Data LookUp Tables'!$U25:$V$97,2)))</f>
        <v/>
      </c>
      <c r="S25" s="11" t="str">
        <f>IF($A25="","",IF(G25=2,VLOOKUP('Complaints Register'!V25,'Data LookUp Tables'!$W$2:$X$9,2),""))</f>
        <v/>
      </c>
      <c r="T25" s="11" t="str">
        <f>IF($A25="","",IF(G25=2,IF('Complaints Register'!W25="",999,VLOOKUP('Complaints Register'!W25,'Data LookUp Tables'!$W$2:$X$9,2)),""))</f>
        <v/>
      </c>
      <c r="U25" s="11" t="str">
        <f>IF($A25="","",IF(G25=2,IF('Complaints Register'!X25="",999,VLOOKUP('Complaints Register'!X25,'Data LookUp Tables'!$W$2:$X$9,2)),""))</f>
        <v/>
      </c>
      <c r="V25" s="11" t="str">
        <f>IF(OR($A25="",'Complaints Register'!Y25="",'Complaints Register'!Y25&lt;=0),"",ROUND('Complaints Register'!Y25,0))</f>
        <v/>
      </c>
    </row>
    <row r="26" spans="1:22" x14ac:dyDescent="0.3">
      <c r="A26" s="11" t="str">
        <f>IF(OR('Complaints Register'!Z26=1,('Complaints Register'!AA26+'Complaints Register'!AB26)=2),IF(ISBLANK('Complaints Register'!A26),"",'Complaints Register'!A26),"")</f>
        <v/>
      </c>
      <c r="B26" s="11" t="str">
        <f>IF(A26="","",IF('Complaints Register'!E26="","Not Applicable",'Complaints Register'!E26))</f>
        <v/>
      </c>
      <c r="C26" s="11" t="str">
        <f>IF(A26="","",VLOOKUP('Complaints Register'!J26,'Data LookUp Tables'!D$2:E$5,2))</f>
        <v/>
      </c>
      <c r="D26" s="11" t="str">
        <f>IF(OR(A26="",'Complaints Register'!J26&lt;&gt;"Individual or Couple"),"",VLOOKUP('Complaints Register'!K26,'Data LookUp Tables'!F$2:G$5,2))</f>
        <v/>
      </c>
      <c r="E26" s="11" t="str">
        <f>IF(OR(A26="",'Complaints Register'!J26&lt;&gt;"Individual or Couple"),"",VLOOKUP('Complaints Register'!L26,'Data LookUp Tables'!H$2:I$10,2))</f>
        <v/>
      </c>
      <c r="F26" s="11" t="str">
        <f>IF(A26="","",'Complaints Register'!M26)</f>
        <v/>
      </c>
      <c r="G26" s="11" t="str">
        <f>IF(A26="","",IF('Complaints Register'!D26="",1,IF('Complaints Register'!D26&lt;=Instructions!B$15,2,1)))</f>
        <v/>
      </c>
      <c r="H26" s="11" t="str">
        <f>IF(A26="","",VLOOKUP('Complaints Register'!N26,'Data LookUp Tables'!L$2:M$10,2))</f>
        <v/>
      </c>
      <c r="I26" s="12" t="str">
        <f>IF(A26="","",'Complaints Register'!C26)</f>
        <v/>
      </c>
      <c r="J26" s="12" t="str">
        <f>IF(OR(A26="",G26=1),"",'Complaints Register'!D26)</f>
        <v/>
      </c>
      <c r="K26" s="11" t="str">
        <f>IF(A26="","",IF(G26=1,"",'Complaints Register'!D26-'Complaints Register'!C26))</f>
        <v/>
      </c>
      <c r="L26" s="11" t="str">
        <f>IF($A26="","",VLOOKUP('Complaints Register'!O26,'Data LookUp Tables'!Q$2:R$4,2))</f>
        <v/>
      </c>
      <c r="M26" s="11" t="str">
        <f>IF($A26="","",VLOOKUP('Complaints Register'!P26,'Data LookUp Tables'!$S$2:$T$189,2))</f>
        <v/>
      </c>
      <c r="N26" s="11" t="str">
        <f>IF($A26="","",IF('Complaints Register'!Q26="",999,(VLOOKUP('Complaints Register'!Q26,'Data LookUp Tables'!$S$2:$T$189,2))))</f>
        <v/>
      </c>
      <c r="O26" s="11" t="str">
        <f>IF($A26="","",IF('Complaints Register'!R26="",999,(VLOOKUP('Complaints Register'!R26,'Data LookUp Tables'!$S$2:$T$189,2))))</f>
        <v/>
      </c>
      <c r="P26" s="11" t="str">
        <f>IF($A26="","",VLOOKUP('Complaints Register'!S26,'Data LookUp Tables'!$U$2:$V$97,2))</f>
        <v/>
      </c>
      <c r="Q26" s="11" t="str">
        <f>IF($A26="","",IF('Complaints Register'!T26="",999,VLOOKUP('Complaints Register'!T26,'Data LookUp Tables'!$U$2:$V121,2)))</f>
        <v/>
      </c>
      <c r="R26" s="11" t="str">
        <f>IF($A26="","",IF('Complaints Register'!U26="",999,VLOOKUP('Complaints Register'!U26,'Data LookUp Tables'!$U26:$V$97,2)))</f>
        <v/>
      </c>
      <c r="S26" s="11" t="str">
        <f>IF($A26="","",IF(G26=2,VLOOKUP('Complaints Register'!V26,'Data LookUp Tables'!$W$2:$X$9,2),""))</f>
        <v/>
      </c>
      <c r="T26" s="11" t="str">
        <f>IF($A26="","",IF(G26=2,IF('Complaints Register'!W26="",999,VLOOKUP('Complaints Register'!W26,'Data LookUp Tables'!$W$2:$X$9,2)),""))</f>
        <v/>
      </c>
      <c r="U26" s="11" t="str">
        <f>IF($A26="","",IF(G26=2,IF('Complaints Register'!X26="",999,VLOOKUP('Complaints Register'!X26,'Data LookUp Tables'!$W$2:$X$9,2)),""))</f>
        <v/>
      </c>
      <c r="V26" s="11" t="str">
        <f>IF(OR($A26="",'Complaints Register'!Y26="",'Complaints Register'!Y26&lt;=0),"",ROUND('Complaints Register'!Y26,0))</f>
        <v/>
      </c>
    </row>
    <row r="27" spans="1:22" x14ac:dyDescent="0.3">
      <c r="A27" s="11" t="str">
        <f>IF(OR('Complaints Register'!Z27=1,('Complaints Register'!AA27+'Complaints Register'!AB27)=2),IF(ISBLANK('Complaints Register'!A27),"",'Complaints Register'!A27),"")</f>
        <v/>
      </c>
      <c r="B27" s="11" t="str">
        <f>IF(A27="","",IF('Complaints Register'!E27="","Not Applicable",'Complaints Register'!E27))</f>
        <v/>
      </c>
      <c r="C27" s="11" t="str">
        <f>IF(A27="","",VLOOKUP('Complaints Register'!J27,'Data LookUp Tables'!D$2:E$5,2))</f>
        <v/>
      </c>
      <c r="D27" s="11" t="str">
        <f>IF(OR(A27="",'Complaints Register'!J27&lt;&gt;"Individual or Couple"),"",VLOOKUP('Complaints Register'!K27,'Data LookUp Tables'!F$2:G$5,2))</f>
        <v/>
      </c>
      <c r="E27" s="11" t="str">
        <f>IF(OR(A27="",'Complaints Register'!J27&lt;&gt;"Individual or Couple"),"",VLOOKUP('Complaints Register'!L27,'Data LookUp Tables'!H$2:I$10,2))</f>
        <v/>
      </c>
      <c r="F27" s="11" t="str">
        <f>IF(A27="","",'Complaints Register'!M27)</f>
        <v/>
      </c>
      <c r="G27" s="11" t="str">
        <f>IF(A27="","",IF('Complaints Register'!D27="",1,IF('Complaints Register'!D27&lt;=Instructions!B$15,2,1)))</f>
        <v/>
      </c>
      <c r="H27" s="11" t="str">
        <f>IF(A27="","",VLOOKUP('Complaints Register'!N27,'Data LookUp Tables'!L$2:M$10,2))</f>
        <v/>
      </c>
      <c r="I27" s="12" t="str">
        <f>IF(A27="","",'Complaints Register'!C27)</f>
        <v/>
      </c>
      <c r="J27" s="12" t="str">
        <f>IF(OR(A27="",G27=1),"",'Complaints Register'!D27)</f>
        <v/>
      </c>
      <c r="K27" s="11" t="str">
        <f>IF(A27="","",IF(G27=1,"",'Complaints Register'!D27-'Complaints Register'!C27))</f>
        <v/>
      </c>
      <c r="L27" s="11" t="str">
        <f>IF($A27="","",VLOOKUP('Complaints Register'!O27,'Data LookUp Tables'!Q$2:R$4,2))</f>
        <v/>
      </c>
      <c r="M27" s="11" t="str">
        <f>IF($A27="","",VLOOKUP('Complaints Register'!P27,'Data LookUp Tables'!$S$2:$T$189,2))</f>
        <v/>
      </c>
      <c r="N27" s="11" t="str">
        <f>IF($A27="","",IF('Complaints Register'!Q27="",999,(VLOOKUP('Complaints Register'!Q27,'Data LookUp Tables'!$S$2:$T$189,2))))</f>
        <v/>
      </c>
      <c r="O27" s="11" t="str">
        <f>IF($A27="","",IF('Complaints Register'!R27="",999,(VLOOKUP('Complaints Register'!R27,'Data LookUp Tables'!$S$2:$T$189,2))))</f>
        <v/>
      </c>
      <c r="P27" s="11" t="str">
        <f>IF($A27="","",VLOOKUP('Complaints Register'!S27,'Data LookUp Tables'!$U$2:$V$97,2))</f>
        <v/>
      </c>
      <c r="Q27" s="11" t="str">
        <f>IF($A27="","",IF('Complaints Register'!T27="",999,VLOOKUP('Complaints Register'!T27,'Data LookUp Tables'!$U$2:$V122,2)))</f>
        <v/>
      </c>
      <c r="R27" s="11" t="str">
        <f>IF($A27="","",IF('Complaints Register'!U27="",999,VLOOKUP('Complaints Register'!U27,'Data LookUp Tables'!$U27:$V$97,2)))</f>
        <v/>
      </c>
      <c r="S27" s="11" t="str">
        <f>IF($A27="","",IF(G27=2,VLOOKUP('Complaints Register'!V27,'Data LookUp Tables'!$W$2:$X$9,2),""))</f>
        <v/>
      </c>
      <c r="T27" s="11" t="str">
        <f>IF($A27="","",IF(G27=2,IF('Complaints Register'!W27="",999,VLOOKUP('Complaints Register'!W27,'Data LookUp Tables'!$W$2:$X$9,2)),""))</f>
        <v/>
      </c>
      <c r="U27" s="11" t="str">
        <f>IF($A27="","",IF(G27=2,IF('Complaints Register'!X27="",999,VLOOKUP('Complaints Register'!X27,'Data LookUp Tables'!$W$2:$X$9,2)),""))</f>
        <v/>
      </c>
      <c r="V27" s="11" t="str">
        <f>IF(OR($A27="",'Complaints Register'!Y27="",'Complaints Register'!Y27&lt;=0),"",ROUND('Complaints Register'!Y27,0))</f>
        <v/>
      </c>
    </row>
    <row r="28" spans="1:22" x14ac:dyDescent="0.3">
      <c r="A28" s="11" t="str">
        <f>IF(OR('Complaints Register'!Z28=1,('Complaints Register'!AA28+'Complaints Register'!AB28)=2),IF(ISBLANK('Complaints Register'!A28),"",'Complaints Register'!A28),"")</f>
        <v/>
      </c>
      <c r="B28" s="11" t="str">
        <f>IF(A28="","",IF('Complaints Register'!E28="","Not Applicable",'Complaints Register'!E28))</f>
        <v/>
      </c>
      <c r="C28" s="11" t="str">
        <f>IF(A28="","",VLOOKUP('Complaints Register'!J28,'Data LookUp Tables'!D$2:E$5,2))</f>
        <v/>
      </c>
      <c r="D28" s="11" t="str">
        <f>IF(OR(A28="",'Complaints Register'!J28&lt;&gt;"Individual or Couple"),"",VLOOKUP('Complaints Register'!K28,'Data LookUp Tables'!F$2:G$5,2))</f>
        <v/>
      </c>
      <c r="E28" s="11" t="str">
        <f>IF(OR(A28="",'Complaints Register'!J28&lt;&gt;"Individual or Couple"),"",VLOOKUP('Complaints Register'!L28,'Data LookUp Tables'!H$2:I$10,2))</f>
        <v/>
      </c>
      <c r="F28" s="11" t="str">
        <f>IF(A28="","",'Complaints Register'!M28)</f>
        <v/>
      </c>
      <c r="G28" s="11" t="str">
        <f>IF(A28="","",IF('Complaints Register'!D28="",1,IF('Complaints Register'!D28&lt;=Instructions!B$15,2,1)))</f>
        <v/>
      </c>
      <c r="H28" s="11" t="str">
        <f>IF(A28="","",VLOOKUP('Complaints Register'!N28,'Data LookUp Tables'!L$2:M$10,2))</f>
        <v/>
      </c>
      <c r="I28" s="12" t="str">
        <f>IF(A28="","",'Complaints Register'!C28)</f>
        <v/>
      </c>
      <c r="J28" s="12" t="str">
        <f>IF(OR(A28="",G28=1),"",'Complaints Register'!D28)</f>
        <v/>
      </c>
      <c r="K28" s="11" t="str">
        <f>IF(A28="","",IF(G28=1,"",'Complaints Register'!D28-'Complaints Register'!C28))</f>
        <v/>
      </c>
      <c r="L28" s="11" t="str">
        <f>IF($A28="","",VLOOKUP('Complaints Register'!O28,'Data LookUp Tables'!Q$2:R$4,2))</f>
        <v/>
      </c>
      <c r="M28" s="11" t="str">
        <f>IF($A28="","",VLOOKUP('Complaints Register'!P28,'Data LookUp Tables'!$S$2:$T$189,2))</f>
        <v/>
      </c>
      <c r="N28" s="11" t="str">
        <f>IF($A28="","",IF('Complaints Register'!Q28="",999,(VLOOKUP('Complaints Register'!Q28,'Data LookUp Tables'!$S$2:$T$189,2))))</f>
        <v/>
      </c>
      <c r="O28" s="11" t="str">
        <f>IF($A28="","",IF('Complaints Register'!R28="",999,(VLOOKUP('Complaints Register'!R28,'Data LookUp Tables'!$S$2:$T$189,2))))</f>
        <v/>
      </c>
      <c r="P28" s="11" t="str">
        <f>IF($A28="","",VLOOKUP('Complaints Register'!S28,'Data LookUp Tables'!$U$2:$V$97,2))</f>
        <v/>
      </c>
      <c r="Q28" s="11" t="str">
        <f>IF($A28="","",IF('Complaints Register'!T28="",999,VLOOKUP('Complaints Register'!T28,'Data LookUp Tables'!$U$2:$V123,2)))</f>
        <v/>
      </c>
      <c r="R28" s="11" t="str">
        <f>IF($A28="","",IF('Complaints Register'!U28="",999,VLOOKUP('Complaints Register'!U28,'Data LookUp Tables'!$U28:$V$97,2)))</f>
        <v/>
      </c>
      <c r="S28" s="11" t="str">
        <f>IF($A28="","",IF(G28=2,VLOOKUP('Complaints Register'!V28,'Data LookUp Tables'!$W$2:$X$9,2),""))</f>
        <v/>
      </c>
      <c r="T28" s="11" t="str">
        <f>IF($A28="","",IF(G28=2,IF('Complaints Register'!W28="",999,VLOOKUP('Complaints Register'!W28,'Data LookUp Tables'!$W$2:$X$9,2)),""))</f>
        <v/>
      </c>
      <c r="U28" s="11" t="str">
        <f>IF($A28="","",IF(G28=2,IF('Complaints Register'!X28="",999,VLOOKUP('Complaints Register'!X28,'Data LookUp Tables'!$W$2:$X$9,2)),""))</f>
        <v/>
      </c>
      <c r="V28" s="11" t="str">
        <f>IF(OR($A28="",'Complaints Register'!Y28="",'Complaints Register'!Y28&lt;=0),"",ROUND('Complaints Register'!Y28,0))</f>
        <v/>
      </c>
    </row>
    <row r="29" spans="1:22" x14ac:dyDescent="0.3">
      <c r="A29" s="11" t="str">
        <f>IF(OR('Complaints Register'!Z29=1,('Complaints Register'!AA29+'Complaints Register'!AB29)=2),IF(ISBLANK('Complaints Register'!A29),"",'Complaints Register'!A29),"")</f>
        <v/>
      </c>
      <c r="B29" s="11" t="str">
        <f>IF(A29="","",IF('Complaints Register'!E29="","Not Applicable",'Complaints Register'!E29))</f>
        <v/>
      </c>
      <c r="C29" s="11" t="str">
        <f>IF(A29="","",VLOOKUP('Complaints Register'!J29,'Data LookUp Tables'!D$2:E$5,2))</f>
        <v/>
      </c>
      <c r="D29" s="11" t="str">
        <f>IF(OR(A29="",'Complaints Register'!J29&lt;&gt;"Individual or Couple"),"",VLOOKUP('Complaints Register'!K29,'Data LookUp Tables'!F$2:G$5,2))</f>
        <v/>
      </c>
      <c r="E29" s="11" t="str">
        <f>IF(OR(A29="",'Complaints Register'!J29&lt;&gt;"Individual or Couple"),"",VLOOKUP('Complaints Register'!L29,'Data LookUp Tables'!H$2:I$10,2))</f>
        <v/>
      </c>
      <c r="F29" s="11" t="str">
        <f>IF(A29="","",'Complaints Register'!M29)</f>
        <v/>
      </c>
      <c r="G29" s="11" t="str">
        <f>IF(A29="","",IF('Complaints Register'!D29="",1,IF('Complaints Register'!D29&lt;=Instructions!B$15,2,1)))</f>
        <v/>
      </c>
      <c r="H29" s="11" t="str">
        <f>IF(A29="","",VLOOKUP('Complaints Register'!N29,'Data LookUp Tables'!L$2:M$10,2))</f>
        <v/>
      </c>
      <c r="I29" s="12" t="str">
        <f>IF(A29="","",'Complaints Register'!C29)</f>
        <v/>
      </c>
      <c r="J29" s="12" t="str">
        <f>IF(OR(A29="",G29=1),"",'Complaints Register'!D29)</f>
        <v/>
      </c>
      <c r="K29" s="11" t="str">
        <f>IF(A29="","",IF(G29=1,"",'Complaints Register'!D29-'Complaints Register'!C29))</f>
        <v/>
      </c>
      <c r="L29" s="11" t="str">
        <f>IF($A29="","",VLOOKUP('Complaints Register'!O29,'Data LookUp Tables'!Q$2:R$4,2))</f>
        <v/>
      </c>
      <c r="M29" s="11" t="str">
        <f>IF($A29="","",VLOOKUP('Complaints Register'!P29,'Data LookUp Tables'!$S$2:$T$189,2))</f>
        <v/>
      </c>
      <c r="N29" s="11" t="str">
        <f>IF($A29="","",IF('Complaints Register'!Q29="",999,(VLOOKUP('Complaints Register'!Q29,'Data LookUp Tables'!$S$2:$T$189,2))))</f>
        <v/>
      </c>
      <c r="O29" s="11" t="str">
        <f>IF($A29="","",IF('Complaints Register'!R29="",999,(VLOOKUP('Complaints Register'!R29,'Data LookUp Tables'!$S$2:$T$189,2))))</f>
        <v/>
      </c>
      <c r="P29" s="11" t="str">
        <f>IF($A29="","",VLOOKUP('Complaints Register'!S29,'Data LookUp Tables'!$U$2:$V$97,2))</f>
        <v/>
      </c>
      <c r="Q29" s="11" t="str">
        <f>IF($A29="","",IF('Complaints Register'!T29="",999,VLOOKUP('Complaints Register'!T29,'Data LookUp Tables'!$U$2:$V124,2)))</f>
        <v/>
      </c>
      <c r="R29" s="11" t="str">
        <f>IF($A29="","",IF('Complaints Register'!U29="",999,VLOOKUP('Complaints Register'!U29,'Data LookUp Tables'!$U29:$V$97,2)))</f>
        <v/>
      </c>
      <c r="S29" s="11" t="str">
        <f>IF($A29="","",IF(G29=2,VLOOKUP('Complaints Register'!V29,'Data LookUp Tables'!$W$2:$X$9,2),""))</f>
        <v/>
      </c>
      <c r="T29" s="11" t="str">
        <f>IF($A29="","",IF(G29=2,IF('Complaints Register'!W29="",999,VLOOKUP('Complaints Register'!W29,'Data LookUp Tables'!$W$2:$X$9,2)),""))</f>
        <v/>
      </c>
      <c r="U29" s="11" t="str">
        <f>IF($A29="","",IF(G29=2,IF('Complaints Register'!X29="",999,VLOOKUP('Complaints Register'!X29,'Data LookUp Tables'!$W$2:$X$9,2)),""))</f>
        <v/>
      </c>
      <c r="V29" s="11" t="str">
        <f>IF(OR($A29="",'Complaints Register'!Y29="",'Complaints Register'!Y29&lt;=0),"",ROUND('Complaints Register'!Y29,0))</f>
        <v/>
      </c>
    </row>
    <row r="30" spans="1:22" x14ac:dyDescent="0.3">
      <c r="A30" s="11" t="str">
        <f>IF(OR('Complaints Register'!Z30=1,('Complaints Register'!AA30+'Complaints Register'!AB30)=2),IF(ISBLANK('Complaints Register'!A30),"",'Complaints Register'!A30),"")</f>
        <v/>
      </c>
      <c r="B30" s="11" t="str">
        <f>IF(A30="","",IF('Complaints Register'!E30="","Not Applicable",'Complaints Register'!E30))</f>
        <v/>
      </c>
      <c r="C30" s="11" t="str">
        <f>IF(A30="","",VLOOKUP('Complaints Register'!J30,'Data LookUp Tables'!D$2:E$5,2))</f>
        <v/>
      </c>
      <c r="D30" s="11" t="str">
        <f>IF(OR(A30="",'Complaints Register'!J30&lt;&gt;"Individual or Couple"),"",VLOOKUP('Complaints Register'!K30,'Data LookUp Tables'!F$2:G$5,2))</f>
        <v/>
      </c>
      <c r="E30" s="11" t="str">
        <f>IF(OR(A30="",'Complaints Register'!J30&lt;&gt;"Individual or Couple"),"",VLOOKUP('Complaints Register'!L30,'Data LookUp Tables'!H$2:I$10,2))</f>
        <v/>
      </c>
      <c r="F30" s="11" t="str">
        <f>IF(A30="","",'Complaints Register'!M30)</f>
        <v/>
      </c>
      <c r="G30" s="11" t="str">
        <f>IF(A30="","",IF('Complaints Register'!D30="",1,IF('Complaints Register'!D30&lt;=Instructions!B$15,2,1)))</f>
        <v/>
      </c>
      <c r="H30" s="11" t="str">
        <f>IF(A30="","",VLOOKUP('Complaints Register'!N30,'Data LookUp Tables'!L$2:M$10,2))</f>
        <v/>
      </c>
      <c r="I30" s="12" t="str">
        <f>IF(A30="","",'Complaints Register'!C30)</f>
        <v/>
      </c>
      <c r="J30" s="12" t="str">
        <f>IF(OR(A30="",G30=1),"",'Complaints Register'!D30)</f>
        <v/>
      </c>
      <c r="K30" s="11" t="str">
        <f>IF(A30="","",IF(G30=1,"",'Complaints Register'!D30-'Complaints Register'!C30))</f>
        <v/>
      </c>
      <c r="L30" s="11" t="str">
        <f>IF($A30="","",VLOOKUP('Complaints Register'!O30,'Data LookUp Tables'!Q$2:R$4,2))</f>
        <v/>
      </c>
      <c r="M30" s="11" t="str">
        <f>IF($A30="","",VLOOKUP('Complaints Register'!P30,'Data LookUp Tables'!$S$2:$T$189,2))</f>
        <v/>
      </c>
      <c r="N30" s="11" t="str">
        <f>IF($A30="","",IF('Complaints Register'!Q30="",999,(VLOOKUP('Complaints Register'!Q30,'Data LookUp Tables'!$S$2:$T$189,2))))</f>
        <v/>
      </c>
      <c r="O30" s="11" t="str">
        <f>IF($A30="","",IF('Complaints Register'!R30="",999,(VLOOKUP('Complaints Register'!R30,'Data LookUp Tables'!$S$2:$T$189,2))))</f>
        <v/>
      </c>
      <c r="P30" s="11" t="str">
        <f>IF($A30="","",VLOOKUP('Complaints Register'!S30,'Data LookUp Tables'!$U$2:$V$97,2))</f>
        <v/>
      </c>
      <c r="Q30" s="11" t="str">
        <f>IF($A30="","",IF('Complaints Register'!T30="",999,VLOOKUP('Complaints Register'!T30,'Data LookUp Tables'!$U$2:$V125,2)))</f>
        <v/>
      </c>
      <c r="R30" s="11" t="str">
        <f>IF($A30="","",IF('Complaints Register'!U30="",999,VLOOKUP('Complaints Register'!U30,'Data LookUp Tables'!$U30:$V$97,2)))</f>
        <v/>
      </c>
      <c r="S30" s="11" t="str">
        <f>IF($A30="","",IF(G30=2,VLOOKUP('Complaints Register'!V30,'Data LookUp Tables'!$W$2:$X$9,2),""))</f>
        <v/>
      </c>
      <c r="T30" s="11" t="str">
        <f>IF($A30="","",IF(G30=2,IF('Complaints Register'!W30="",999,VLOOKUP('Complaints Register'!W30,'Data LookUp Tables'!$W$2:$X$9,2)),""))</f>
        <v/>
      </c>
      <c r="U30" s="11" t="str">
        <f>IF($A30="","",IF(G30=2,IF('Complaints Register'!X30="",999,VLOOKUP('Complaints Register'!X30,'Data LookUp Tables'!$W$2:$X$9,2)),""))</f>
        <v/>
      </c>
      <c r="V30" s="11" t="str">
        <f>IF(OR($A30="",'Complaints Register'!Y30="",'Complaints Register'!Y30&lt;=0),"",ROUND('Complaints Register'!Y30,0))</f>
        <v/>
      </c>
    </row>
    <row r="31" spans="1:22" x14ac:dyDescent="0.3">
      <c r="A31" s="11" t="str">
        <f>IF(OR('Complaints Register'!Z31=1,('Complaints Register'!AA31+'Complaints Register'!AB31)=2),IF(ISBLANK('Complaints Register'!A31),"",'Complaints Register'!A31),"")</f>
        <v/>
      </c>
      <c r="B31" s="11" t="str">
        <f>IF(A31="","",IF('Complaints Register'!E31="","Not Applicable",'Complaints Register'!E31))</f>
        <v/>
      </c>
      <c r="C31" s="11" t="str">
        <f>IF(A31="","",VLOOKUP('Complaints Register'!J31,'Data LookUp Tables'!D$2:E$5,2))</f>
        <v/>
      </c>
      <c r="D31" s="11" t="str">
        <f>IF(OR(A31="",'Complaints Register'!J31&lt;&gt;"Individual or Couple"),"",VLOOKUP('Complaints Register'!K31,'Data LookUp Tables'!F$2:G$5,2))</f>
        <v/>
      </c>
      <c r="E31" s="11" t="str">
        <f>IF(OR(A31="",'Complaints Register'!J31&lt;&gt;"Individual or Couple"),"",VLOOKUP('Complaints Register'!L31,'Data LookUp Tables'!H$2:I$10,2))</f>
        <v/>
      </c>
      <c r="F31" s="11" t="str">
        <f>IF(A31="","",'Complaints Register'!M31)</f>
        <v/>
      </c>
      <c r="G31" s="11" t="str">
        <f>IF(A31="","",IF('Complaints Register'!D31="",1,IF('Complaints Register'!D31&lt;=Instructions!B$15,2,1)))</f>
        <v/>
      </c>
      <c r="H31" s="11" t="str">
        <f>IF(A31="","",VLOOKUP('Complaints Register'!N31,'Data LookUp Tables'!L$2:M$10,2))</f>
        <v/>
      </c>
      <c r="I31" s="12" t="str">
        <f>IF(A31="","",'Complaints Register'!C31)</f>
        <v/>
      </c>
      <c r="J31" s="12" t="str">
        <f>IF(OR(A31="",G31=1),"",'Complaints Register'!D31)</f>
        <v/>
      </c>
      <c r="K31" s="11" t="str">
        <f>IF(A31="","",IF(G31=1,"",'Complaints Register'!D31-'Complaints Register'!C31))</f>
        <v/>
      </c>
      <c r="L31" s="11" t="str">
        <f>IF($A31="","",VLOOKUP('Complaints Register'!O31,'Data LookUp Tables'!Q$2:R$4,2))</f>
        <v/>
      </c>
      <c r="M31" s="11" t="str">
        <f>IF($A31="","",VLOOKUP('Complaints Register'!P31,'Data LookUp Tables'!$S$2:$T$189,2))</f>
        <v/>
      </c>
      <c r="N31" s="11" t="str">
        <f>IF($A31="","",IF('Complaints Register'!Q31="",999,(VLOOKUP('Complaints Register'!Q31,'Data LookUp Tables'!$S$2:$T$189,2))))</f>
        <v/>
      </c>
      <c r="O31" s="11" t="str">
        <f>IF($A31="","",IF('Complaints Register'!R31="",999,(VLOOKUP('Complaints Register'!R31,'Data LookUp Tables'!$S$2:$T$189,2))))</f>
        <v/>
      </c>
      <c r="P31" s="11" t="str">
        <f>IF($A31="","",VLOOKUP('Complaints Register'!S31,'Data LookUp Tables'!$U$2:$V$97,2))</f>
        <v/>
      </c>
      <c r="Q31" s="11" t="str">
        <f>IF($A31="","",IF('Complaints Register'!T31="",999,VLOOKUP('Complaints Register'!T31,'Data LookUp Tables'!$U$2:$V126,2)))</f>
        <v/>
      </c>
      <c r="R31" s="11" t="str">
        <f>IF($A31="","",IF('Complaints Register'!U31="",999,VLOOKUP('Complaints Register'!U31,'Data LookUp Tables'!$U31:$V$97,2)))</f>
        <v/>
      </c>
      <c r="S31" s="11" t="str">
        <f>IF($A31="","",IF(G31=2,VLOOKUP('Complaints Register'!V31,'Data LookUp Tables'!$W$2:$X$9,2),""))</f>
        <v/>
      </c>
      <c r="T31" s="11" t="str">
        <f>IF($A31="","",IF(G31=2,IF('Complaints Register'!W31="",999,VLOOKUP('Complaints Register'!W31,'Data LookUp Tables'!$W$2:$X$9,2)),""))</f>
        <v/>
      </c>
      <c r="U31" s="11" t="str">
        <f>IF($A31="","",IF(G31=2,IF('Complaints Register'!X31="",999,VLOOKUP('Complaints Register'!X31,'Data LookUp Tables'!$W$2:$X$9,2)),""))</f>
        <v/>
      </c>
      <c r="V31" s="11" t="str">
        <f>IF(OR($A31="",'Complaints Register'!Y31="",'Complaints Register'!Y31&lt;=0),"",ROUND('Complaints Register'!Y31,0))</f>
        <v/>
      </c>
    </row>
    <row r="32" spans="1:22" x14ac:dyDescent="0.3">
      <c r="A32" s="11" t="str">
        <f>IF(OR('Complaints Register'!Z32=1,('Complaints Register'!AA32+'Complaints Register'!AB32)=2),IF(ISBLANK('Complaints Register'!A32),"",'Complaints Register'!A32),"")</f>
        <v/>
      </c>
      <c r="B32" s="11" t="str">
        <f>IF(A32="","",IF('Complaints Register'!E32="","Not Applicable",'Complaints Register'!E32))</f>
        <v/>
      </c>
      <c r="C32" s="11" t="str">
        <f>IF(A32="","",VLOOKUP('Complaints Register'!J32,'Data LookUp Tables'!D$2:E$5,2))</f>
        <v/>
      </c>
      <c r="D32" s="11" t="str">
        <f>IF(OR(A32="",'Complaints Register'!J32&lt;&gt;"Individual or Couple"),"",VLOOKUP('Complaints Register'!K32,'Data LookUp Tables'!F$2:G$5,2))</f>
        <v/>
      </c>
      <c r="E32" s="11" t="str">
        <f>IF(OR(A32="",'Complaints Register'!J32&lt;&gt;"Individual or Couple"),"",VLOOKUP('Complaints Register'!L32,'Data LookUp Tables'!H$2:I$10,2))</f>
        <v/>
      </c>
      <c r="F32" s="11" t="str">
        <f>IF(A32="","",'Complaints Register'!M32)</f>
        <v/>
      </c>
      <c r="G32" s="11" t="str">
        <f>IF(A32="","",IF('Complaints Register'!D32="",1,IF('Complaints Register'!D32&lt;=Instructions!B$15,2,1)))</f>
        <v/>
      </c>
      <c r="H32" s="11" t="str">
        <f>IF(A32="","",VLOOKUP('Complaints Register'!N32,'Data LookUp Tables'!L$2:M$10,2))</f>
        <v/>
      </c>
      <c r="I32" s="12" t="str">
        <f>IF(A32="","",'Complaints Register'!C32)</f>
        <v/>
      </c>
      <c r="J32" s="12" t="str">
        <f>IF(OR(A32="",G32=1),"",'Complaints Register'!D32)</f>
        <v/>
      </c>
      <c r="K32" s="11" t="str">
        <f>IF(A32="","",IF(G32=1,"",'Complaints Register'!D32-'Complaints Register'!C32))</f>
        <v/>
      </c>
      <c r="L32" s="11" t="str">
        <f>IF($A32="","",VLOOKUP('Complaints Register'!O32,'Data LookUp Tables'!Q$2:R$4,2))</f>
        <v/>
      </c>
      <c r="M32" s="11" t="str">
        <f>IF($A32="","",VLOOKUP('Complaints Register'!P32,'Data LookUp Tables'!$S$2:$T$189,2))</f>
        <v/>
      </c>
      <c r="N32" s="11" t="str">
        <f>IF($A32="","",IF('Complaints Register'!Q32="",999,(VLOOKUP('Complaints Register'!Q32,'Data LookUp Tables'!$S$2:$T$189,2))))</f>
        <v/>
      </c>
      <c r="O32" s="11" t="str">
        <f>IF($A32="","",IF('Complaints Register'!R32="",999,(VLOOKUP('Complaints Register'!R32,'Data LookUp Tables'!$S$2:$T$189,2))))</f>
        <v/>
      </c>
      <c r="P32" s="11" t="str">
        <f>IF($A32="","",VLOOKUP('Complaints Register'!S32,'Data LookUp Tables'!$U$2:$V$97,2))</f>
        <v/>
      </c>
      <c r="Q32" s="11" t="str">
        <f>IF($A32="","",IF('Complaints Register'!T32="",999,VLOOKUP('Complaints Register'!T32,'Data LookUp Tables'!$U$2:$V127,2)))</f>
        <v/>
      </c>
      <c r="R32" s="11" t="str">
        <f>IF($A32="","",IF('Complaints Register'!U32="",999,VLOOKUP('Complaints Register'!U32,'Data LookUp Tables'!$U32:$V$97,2)))</f>
        <v/>
      </c>
      <c r="S32" s="11" t="str">
        <f>IF($A32="","",IF(G32=2,VLOOKUP('Complaints Register'!V32,'Data LookUp Tables'!$W$2:$X$9,2),""))</f>
        <v/>
      </c>
      <c r="T32" s="11" t="str">
        <f>IF($A32="","",IF(G32=2,IF('Complaints Register'!W32="",999,VLOOKUP('Complaints Register'!W32,'Data LookUp Tables'!$W$2:$X$9,2)),""))</f>
        <v/>
      </c>
      <c r="U32" s="11" t="str">
        <f>IF($A32="","",IF(G32=2,IF('Complaints Register'!X32="",999,VLOOKUP('Complaints Register'!X32,'Data LookUp Tables'!$W$2:$X$9,2)),""))</f>
        <v/>
      </c>
      <c r="V32" s="11" t="str">
        <f>IF(OR($A32="",'Complaints Register'!Y32="",'Complaints Register'!Y32&lt;=0),"",ROUND('Complaints Register'!Y32,0))</f>
        <v/>
      </c>
    </row>
    <row r="33" spans="1:22" x14ac:dyDescent="0.3">
      <c r="A33" s="11" t="str">
        <f>IF(OR('Complaints Register'!Z33=1,('Complaints Register'!AA33+'Complaints Register'!AB33)=2),IF(ISBLANK('Complaints Register'!A33),"",'Complaints Register'!A33),"")</f>
        <v/>
      </c>
      <c r="B33" s="11" t="str">
        <f>IF(A33="","",IF('Complaints Register'!E33="","Not Applicable",'Complaints Register'!E33))</f>
        <v/>
      </c>
      <c r="C33" s="11" t="str">
        <f>IF(A33="","",VLOOKUP('Complaints Register'!J33,'Data LookUp Tables'!D$2:E$5,2))</f>
        <v/>
      </c>
      <c r="D33" s="11" t="str">
        <f>IF(OR(A33="",'Complaints Register'!J33&lt;&gt;"Individual or Couple"),"",VLOOKUP('Complaints Register'!K33,'Data LookUp Tables'!F$2:G$5,2))</f>
        <v/>
      </c>
      <c r="E33" s="11" t="str">
        <f>IF(OR(A33="",'Complaints Register'!J33&lt;&gt;"Individual or Couple"),"",VLOOKUP('Complaints Register'!L33,'Data LookUp Tables'!H$2:I$10,2))</f>
        <v/>
      </c>
      <c r="F33" s="11" t="str">
        <f>IF(A33="","",'Complaints Register'!M33)</f>
        <v/>
      </c>
      <c r="G33" s="11" t="str">
        <f>IF(A33="","",IF('Complaints Register'!D33="",1,IF('Complaints Register'!D33&lt;=Instructions!B$15,2,1)))</f>
        <v/>
      </c>
      <c r="H33" s="11" t="str">
        <f>IF(A33="","",VLOOKUP('Complaints Register'!N33,'Data LookUp Tables'!L$2:M$10,2))</f>
        <v/>
      </c>
      <c r="I33" s="12" t="str">
        <f>IF(A33="","",'Complaints Register'!C33)</f>
        <v/>
      </c>
      <c r="J33" s="12" t="str">
        <f>IF(OR(A33="",G33=1),"",'Complaints Register'!D33)</f>
        <v/>
      </c>
      <c r="K33" s="11" t="str">
        <f>IF(A33="","",IF(G33=1,"",'Complaints Register'!D33-'Complaints Register'!C33))</f>
        <v/>
      </c>
      <c r="L33" s="11" t="str">
        <f>IF($A33="","",VLOOKUP('Complaints Register'!O33,'Data LookUp Tables'!Q$2:R$4,2))</f>
        <v/>
      </c>
      <c r="M33" s="11" t="str">
        <f>IF($A33="","",VLOOKUP('Complaints Register'!P33,'Data LookUp Tables'!$S$2:$T$189,2))</f>
        <v/>
      </c>
      <c r="N33" s="11" t="str">
        <f>IF($A33="","",IF('Complaints Register'!Q33="",999,(VLOOKUP('Complaints Register'!Q33,'Data LookUp Tables'!$S$2:$T$189,2))))</f>
        <v/>
      </c>
      <c r="O33" s="11" t="str">
        <f>IF($A33="","",IF('Complaints Register'!R33="",999,(VLOOKUP('Complaints Register'!R33,'Data LookUp Tables'!$S$2:$T$189,2))))</f>
        <v/>
      </c>
      <c r="P33" s="11" t="str">
        <f>IF($A33="","",VLOOKUP('Complaints Register'!S33,'Data LookUp Tables'!$U$2:$V$97,2))</f>
        <v/>
      </c>
      <c r="Q33" s="11" t="str">
        <f>IF($A33="","",IF('Complaints Register'!T33="",999,VLOOKUP('Complaints Register'!T33,'Data LookUp Tables'!$U$2:$V128,2)))</f>
        <v/>
      </c>
      <c r="R33" s="11" t="str">
        <f>IF($A33="","",IF('Complaints Register'!U33="",999,VLOOKUP('Complaints Register'!U33,'Data LookUp Tables'!$U33:$V$97,2)))</f>
        <v/>
      </c>
      <c r="S33" s="11" t="str">
        <f>IF($A33="","",IF(G33=2,VLOOKUP('Complaints Register'!V33,'Data LookUp Tables'!$W$2:$X$9,2),""))</f>
        <v/>
      </c>
      <c r="T33" s="11" t="str">
        <f>IF($A33="","",IF(G33=2,IF('Complaints Register'!W33="",999,VLOOKUP('Complaints Register'!W33,'Data LookUp Tables'!$W$2:$X$9,2)),""))</f>
        <v/>
      </c>
      <c r="U33" s="11" t="str">
        <f>IF($A33="","",IF(G33=2,IF('Complaints Register'!X33="",999,VLOOKUP('Complaints Register'!X33,'Data LookUp Tables'!$W$2:$X$9,2)),""))</f>
        <v/>
      </c>
      <c r="V33" s="11" t="str">
        <f>IF(OR($A33="",'Complaints Register'!Y33="",'Complaints Register'!Y33&lt;=0),"",ROUND('Complaints Register'!Y33,0))</f>
        <v/>
      </c>
    </row>
    <row r="34" spans="1:22" x14ac:dyDescent="0.3">
      <c r="A34" s="11" t="str">
        <f>IF(OR('Complaints Register'!Z34=1,('Complaints Register'!AA34+'Complaints Register'!AB34)=2),IF(ISBLANK('Complaints Register'!A34),"",'Complaints Register'!A34),"")</f>
        <v/>
      </c>
      <c r="B34" s="11" t="str">
        <f>IF(A34="","",IF('Complaints Register'!E34="","Not Applicable",'Complaints Register'!E34))</f>
        <v/>
      </c>
      <c r="C34" s="11" t="str">
        <f>IF(A34="","",VLOOKUP('Complaints Register'!J34,'Data LookUp Tables'!D$2:E$5,2))</f>
        <v/>
      </c>
      <c r="D34" s="11" t="str">
        <f>IF(OR(A34="",'Complaints Register'!J34&lt;&gt;"Individual or Couple"),"",VLOOKUP('Complaints Register'!K34,'Data LookUp Tables'!F$2:G$5,2))</f>
        <v/>
      </c>
      <c r="E34" s="11" t="str">
        <f>IF(OR(A34="",'Complaints Register'!J34&lt;&gt;"Individual or Couple"),"",VLOOKUP('Complaints Register'!L34,'Data LookUp Tables'!H$2:I$10,2))</f>
        <v/>
      </c>
      <c r="F34" s="11" t="str">
        <f>IF(A34="","",'Complaints Register'!M34)</f>
        <v/>
      </c>
      <c r="G34" s="11" t="str">
        <f>IF(A34="","",IF('Complaints Register'!D34="",1,IF('Complaints Register'!D34&lt;=Instructions!B$15,2,1)))</f>
        <v/>
      </c>
      <c r="H34" s="11" t="str">
        <f>IF(A34="","",VLOOKUP('Complaints Register'!N34,'Data LookUp Tables'!L$2:M$10,2))</f>
        <v/>
      </c>
      <c r="I34" s="12" t="str">
        <f>IF(A34="","",'Complaints Register'!C34)</f>
        <v/>
      </c>
      <c r="J34" s="12" t="str">
        <f>IF(OR(A34="",G34=1),"",'Complaints Register'!D34)</f>
        <v/>
      </c>
      <c r="K34" s="11" t="str">
        <f>IF(A34="","",IF(G34=1,"",'Complaints Register'!D34-'Complaints Register'!C34))</f>
        <v/>
      </c>
      <c r="L34" s="11" t="str">
        <f>IF($A34="","",VLOOKUP('Complaints Register'!O34,'Data LookUp Tables'!Q$2:R$4,2))</f>
        <v/>
      </c>
      <c r="M34" s="11" t="str">
        <f>IF($A34="","",VLOOKUP('Complaints Register'!P34,'Data LookUp Tables'!$S$2:$T$189,2))</f>
        <v/>
      </c>
      <c r="N34" s="11" t="str">
        <f>IF($A34="","",IF('Complaints Register'!Q34="",999,(VLOOKUP('Complaints Register'!Q34,'Data LookUp Tables'!$S$2:$T$189,2))))</f>
        <v/>
      </c>
      <c r="O34" s="11" t="str">
        <f>IF($A34="","",IF('Complaints Register'!R34="",999,(VLOOKUP('Complaints Register'!R34,'Data LookUp Tables'!$S$2:$T$189,2))))</f>
        <v/>
      </c>
      <c r="P34" s="11" t="str">
        <f>IF($A34="","",VLOOKUP('Complaints Register'!S34,'Data LookUp Tables'!$U$2:$V$97,2))</f>
        <v/>
      </c>
      <c r="Q34" s="11" t="str">
        <f>IF($A34="","",IF('Complaints Register'!T34="",999,VLOOKUP('Complaints Register'!T34,'Data LookUp Tables'!$U$2:$V129,2)))</f>
        <v/>
      </c>
      <c r="R34" s="11" t="str">
        <f>IF($A34="","",IF('Complaints Register'!U34="",999,VLOOKUP('Complaints Register'!U34,'Data LookUp Tables'!$U34:$V$97,2)))</f>
        <v/>
      </c>
      <c r="S34" s="11" t="str">
        <f>IF($A34="","",IF(G34=2,VLOOKUP('Complaints Register'!V34,'Data LookUp Tables'!$W$2:$X$9,2),""))</f>
        <v/>
      </c>
      <c r="T34" s="11" t="str">
        <f>IF($A34="","",IF(G34=2,IF('Complaints Register'!W34="",999,VLOOKUP('Complaints Register'!W34,'Data LookUp Tables'!$W$2:$X$9,2)),""))</f>
        <v/>
      </c>
      <c r="U34" s="11" t="str">
        <f>IF($A34="","",IF(G34=2,IF('Complaints Register'!X34="",999,VLOOKUP('Complaints Register'!X34,'Data LookUp Tables'!$W$2:$X$9,2)),""))</f>
        <v/>
      </c>
      <c r="V34" s="11" t="str">
        <f>IF(OR($A34="",'Complaints Register'!Y34="",'Complaints Register'!Y34&lt;=0),"",ROUND('Complaints Register'!Y34,0))</f>
        <v/>
      </c>
    </row>
    <row r="35" spans="1:22" x14ac:dyDescent="0.3">
      <c r="A35" s="11" t="str">
        <f>IF(OR('Complaints Register'!Z35=1,('Complaints Register'!AA35+'Complaints Register'!AB35)=2),IF(ISBLANK('Complaints Register'!A35),"",'Complaints Register'!A35),"")</f>
        <v/>
      </c>
      <c r="B35" s="11" t="str">
        <f>IF(A35="","",IF('Complaints Register'!E35="","Not Applicable",'Complaints Register'!E35))</f>
        <v/>
      </c>
      <c r="C35" s="11" t="str">
        <f>IF(A35="","",VLOOKUP('Complaints Register'!J35,'Data LookUp Tables'!D$2:E$5,2))</f>
        <v/>
      </c>
      <c r="D35" s="11" t="str">
        <f>IF(OR(A35="",'Complaints Register'!J35&lt;&gt;"Individual or Couple"),"",VLOOKUP('Complaints Register'!K35,'Data LookUp Tables'!F$2:G$5,2))</f>
        <v/>
      </c>
      <c r="E35" s="11" t="str">
        <f>IF(OR(A35="",'Complaints Register'!J35&lt;&gt;"Individual or Couple"),"",VLOOKUP('Complaints Register'!L35,'Data LookUp Tables'!H$2:I$10,2))</f>
        <v/>
      </c>
      <c r="F35" s="11" t="str">
        <f>IF(A35="","",'Complaints Register'!M35)</f>
        <v/>
      </c>
      <c r="G35" s="11" t="str">
        <f>IF(A35="","",IF('Complaints Register'!D35="",1,IF('Complaints Register'!D35&lt;=Instructions!B$15,2,1)))</f>
        <v/>
      </c>
      <c r="H35" s="11" t="str">
        <f>IF(A35="","",VLOOKUP('Complaints Register'!N35,'Data LookUp Tables'!L$2:M$10,2))</f>
        <v/>
      </c>
      <c r="I35" s="12" t="str">
        <f>IF(A35="","",'Complaints Register'!C35)</f>
        <v/>
      </c>
      <c r="J35" s="12" t="str">
        <f>IF(OR(A35="",G35=1),"",'Complaints Register'!D35)</f>
        <v/>
      </c>
      <c r="K35" s="11" t="str">
        <f>IF(A35="","",IF(G35=1,"",'Complaints Register'!D35-'Complaints Register'!C35))</f>
        <v/>
      </c>
      <c r="L35" s="11" t="str">
        <f>IF($A35="","",VLOOKUP('Complaints Register'!O35,'Data LookUp Tables'!Q$2:R$4,2))</f>
        <v/>
      </c>
      <c r="M35" s="11" t="str">
        <f>IF($A35="","",VLOOKUP('Complaints Register'!P35,'Data LookUp Tables'!$S$2:$T$189,2))</f>
        <v/>
      </c>
      <c r="N35" s="11" t="str">
        <f>IF($A35="","",IF('Complaints Register'!Q35="",999,(VLOOKUP('Complaints Register'!Q35,'Data LookUp Tables'!$S$2:$T$189,2))))</f>
        <v/>
      </c>
      <c r="O35" s="11" t="str">
        <f>IF($A35="","",IF('Complaints Register'!R35="",999,(VLOOKUP('Complaints Register'!R35,'Data LookUp Tables'!$S$2:$T$189,2))))</f>
        <v/>
      </c>
      <c r="P35" s="11" t="str">
        <f>IF($A35="","",VLOOKUP('Complaints Register'!S35,'Data LookUp Tables'!$U$2:$V$97,2))</f>
        <v/>
      </c>
      <c r="Q35" s="11" t="str">
        <f>IF($A35="","",IF('Complaints Register'!T35="",999,VLOOKUP('Complaints Register'!T35,'Data LookUp Tables'!$U$2:$V130,2)))</f>
        <v/>
      </c>
      <c r="R35" s="11" t="str">
        <f>IF($A35="","",IF('Complaints Register'!U35="",999,VLOOKUP('Complaints Register'!U35,'Data LookUp Tables'!$U35:$V$97,2)))</f>
        <v/>
      </c>
      <c r="S35" s="11" t="str">
        <f>IF($A35="","",IF(G35=2,VLOOKUP('Complaints Register'!V35,'Data LookUp Tables'!$W$2:$X$9,2),""))</f>
        <v/>
      </c>
      <c r="T35" s="11" t="str">
        <f>IF($A35="","",IF(G35=2,IF('Complaints Register'!W35="",999,VLOOKUP('Complaints Register'!W35,'Data LookUp Tables'!$W$2:$X$9,2)),""))</f>
        <v/>
      </c>
      <c r="U35" s="11" t="str">
        <f>IF($A35="","",IF(G35=2,IF('Complaints Register'!X35="",999,VLOOKUP('Complaints Register'!X35,'Data LookUp Tables'!$W$2:$X$9,2)),""))</f>
        <v/>
      </c>
      <c r="V35" s="11" t="str">
        <f>IF(OR($A35="",'Complaints Register'!Y35="",'Complaints Register'!Y35&lt;=0),"",ROUND('Complaints Register'!Y35,0))</f>
        <v/>
      </c>
    </row>
    <row r="36" spans="1:22" x14ac:dyDescent="0.3">
      <c r="A36" s="11" t="str">
        <f>IF(OR('Complaints Register'!Z36=1,('Complaints Register'!AA36+'Complaints Register'!AB36)=2),IF(ISBLANK('Complaints Register'!A36),"",'Complaints Register'!A36),"")</f>
        <v/>
      </c>
      <c r="B36" s="11" t="str">
        <f>IF(A36="","",IF('Complaints Register'!E36="","Not Applicable",'Complaints Register'!E36))</f>
        <v/>
      </c>
      <c r="C36" s="11" t="str">
        <f>IF(A36="","",VLOOKUP('Complaints Register'!J36,'Data LookUp Tables'!D$2:E$5,2))</f>
        <v/>
      </c>
      <c r="D36" s="11" t="str">
        <f>IF(OR(A36="",'Complaints Register'!J36&lt;&gt;"Individual or Couple"),"",VLOOKUP('Complaints Register'!K36,'Data LookUp Tables'!F$2:G$5,2))</f>
        <v/>
      </c>
      <c r="E36" s="11" t="str">
        <f>IF(OR(A36="",'Complaints Register'!J36&lt;&gt;"Individual or Couple"),"",VLOOKUP('Complaints Register'!L36,'Data LookUp Tables'!H$2:I$10,2))</f>
        <v/>
      </c>
      <c r="F36" s="11" t="str">
        <f>IF(A36="","",'Complaints Register'!M36)</f>
        <v/>
      </c>
      <c r="G36" s="11" t="str">
        <f>IF(A36="","",IF('Complaints Register'!D36="",1,IF('Complaints Register'!D36&lt;=Instructions!B$15,2,1)))</f>
        <v/>
      </c>
      <c r="H36" s="11" t="str">
        <f>IF(A36="","",VLOOKUP('Complaints Register'!N36,'Data LookUp Tables'!L$2:M$10,2))</f>
        <v/>
      </c>
      <c r="I36" s="12" t="str">
        <f>IF(A36="","",'Complaints Register'!C36)</f>
        <v/>
      </c>
      <c r="J36" s="12" t="str">
        <f>IF(OR(A36="",G36=1),"",'Complaints Register'!D36)</f>
        <v/>
      </c>
      <c r="K36" s="11" t="str">
        <f>IF(A36="","",IF(G36=1,"",'Complaints Register'!D36-'Complaints Register'!C36))</f>
        <v/>
      </c>
      <c r="L36" s="11" t="str">
        <f>IF($A36="","",VLOOKUP('Complaints Register'!O36,'Data LookUp Tables'!Q$2:R$4,2))</f>
        <v/>
      </c>
      <c r="M36" s="11" t="str">
        <f>IF($A36="","",VLOOKUP('Complaints Register'!P36,'Data LookUp Tables'!$S$2:$T$189,2))</f>
        <v/>
      </c>
      <c r="N36" s="11" t="str">
        <f>IF($A36="","",IF('Complaints Register'!Q36="",999,(VLOOKUP('Complaints Register'!Q36,'Data LookUp Tables'!$S$2:$T$189,2))))</f>
        <v/>
      </c>
      <c r="O36" s="11" t="str">
        <f>IF($A36="","",IF('Complaints Register'!R36="",999,(VLOOKUP('Complaints Register'!R36,'Data LookUp Tables'!$S$2:$T$189,2))))</f>
        <v/>
      </c>
      <c r="P36" s="11" t="str">
        <f>IF($A36="","",VLOOKUP('Complaints Register'!S36,'Data LookUp Tables'!$U$2:$V$97,2))</f>
        <v/>
      </c>
      <c r="Q36" s="11" t="str">
        <f>IF($A36="","",IF('Complaints Register'!T36="",999,VLOOKUP('Complaints Register'!T36,'Data LookUp Tables'!$U$2:$V131,2)))</f>
        <v/>
      </c>
      <c r="R36" s="11" t="str">
        <f>IF($A36="","",IF('Complaints Register'!U36="",999,VLOOKUP('Complaints Register'!U36,'Data LookUp Tables'!$U36:$V$97,2)))</f>
        <v/>
      </c>
      <c r="S36" s="11" t="str">
        <f>IF($A36="","",IF(G36=2,VLOOKUP('Complaints Register'!V36,'Data LookUp Tables'!$W$2:$X$9,2),""))</f>
        <v/>
      </c>
      <c r="T36" s="11" t="str">
        <f>IF($A36="","",IF(G36=2,IF('Complaints Register'!W36="",999,VLOOKUP('Complaints Register'!W36,'Data LookUp Tables'!$W$2:$X$9,2)),""))</f>
        <v/>
      </c>
      <c r="U36" s="11" t="str">
        <f>IF($A36="","",IF(G36=2,IF('Complaints Register'!X36="",999,VLOOKUP('Complaints Register'!X36,'Data LookUp Tables'!$W$2:$X$9,2)),""))</f>
        <v/>
      </c>
      <c r="V36" s="11" t="str">
        <f>IF(OR($A36="",'Complaints Register'!Y36="",'Complaints Register'!Y36&lt;=0),"",ROUND('Complaints Register'!Y36,0))</f>
        <v/>
      </c>
    </row>
    <row r="37" spans="1:22" x14ac:dyDescent="0.3">
      <c r="A37" s="11" t="str">
        <f>IF(OR('Complaints Register'!Z37=1,('Complaints Register'!AA37+'Complaints Register'!AB37)=2),IF(ISBLANK('Complaints Register'!A37),"",'Complaints Register'!A37),"")</f>
        <v/>
      </c>
      <c r="B37" s="11" t="str">
        <f>IF(A37="","",IF('Complaints Register'!E37="","Not Applicable",'Complaints Register'!E37))</f>
        <v/>
      </c>
      <c r="C37" s="11" t="str">
        <f>IF(A37="","",VLOOKUP('Complaints Register'!J37,'Data LookUp Tables'!D$2:E$5,2))</f>
        <v/>
      </c>
      <c r="D37" s="11" t="str">
        <f>IF(OR(A37="",'Complaints Register'!J37&lt;&gt;"Individual or Couple"),"",VLOOKUP('Complaints Register'!K37,'Data LookUp Tables'!F$2:G$5,2))</f>
        <v/>
      </c>
      <c r="E37" s="11" t="str">
        <f>IF(OR(A37="",'Complaints Register'!J37&lt;&gt;"Individual or Couple"),"",VLOOKUP('Complaints Register'!L37,'Data LookUp Tables'!H$2:I$10,2))</f>
        <v/>
      </c>
      <c r="F37" s="11" t="str">
        <f>IF(A37="","",'Complaints Register'!M37)</f>
        <v/>
      </c>
      <c r="G37" s="11" t="str">
        <f>IF(A37="","",IF('Complaints Register'!D37="",1,IF('Complaints Register'!D37&lt;=Instructions!B$15,2,1)))</f>
        <v/>
      </c>
      <c r="H37" s="11" t="str">
        <f>IF(A37="","",VLOOKUP('Complaints Register'!N37,'Data LookUp Tables'!L$2:M$10,2))</f>
        <v/>
      </c>
      <c r="I37" s="12" t="str">
        <f>IF(A37="","",'Complaints Register'!C37)</f>
        <v/>
      </c>
      <c r="J37" s="12" t="str">
        <f>IF(OR(A37="",G37=1),"",'Complaints Register'!D37)</f>
        <v/>
      </c>
      <c r="K37" s="11" t="str">
        <f>IF(A37="","",IF(G37=1,"",'Complaints Register'!D37-'Complaints Register'!C37))</f>
        <v/>
      </c>
      <c r="L37" s="11" t="str">
        <f>IF($A37="","",VLOOKUP('Complaints Register'!O37,'Data LookUp Tables'!Q$2:R$4,2))</f>
        <v/>
      </c>
      <c r="M37" s="11" t="str">
        <f>IF($A37="","",VLOOKUP('Complaints Register'!P37,'Data LookUp Tables'!$S$2:$T$189,2))</f>
        <v/>
      </c>
      <c r="N37" s="11" t="str">
        <f>IF($A37="","",IF('Complaints Register'!Q37="",999,(VLOOKUP('Complaints Register'!Q37,'Data LookUp Tables'!$S$2:$T$189,2))))</f>
        <v/>
      </c>
      <c r="O37" s="11" t="str">
        <f>IF($A37="","",IF('Complaints Register'!R37="",999,(VLOOKUP('Complaints Register'!R37,'Data LookUp Tables'!$S$2:$T$189,2))))</f>
        <v/>
      </c>
      <c r="P37" s="11" t="str">
        <f>IF($A37="","",VLOOKUP('Complaints Register'!S37,'Data LookUp Tables'!$U$2:$V$97,2))</f>
        <v/>
      </c>
      <c r="Q37" s="11" t="str">
        <f>IF($A37="","",IF('Complaints Register'!T37="",999,VLOOKUP('Complaints Register'!T37,'Data LookUp Tables'!$U$2:$V132,2)))</f>
        <v/>
      </c>
      <c r="R37" s="11" t="str">
        <f>IF($A37="","",IF('Complaints Register'!U37="",999,VLOOKUP('Complaints Register'!U37,'Data LookUp Tables'!$U37:$V$97,2)))</f>
        <v/>
      </c>
      <c r="S37" s="11" t="str">
        <f>IF($A37="","",IF(G37=2,VLOOKUP('Complaints Register'!V37,'Data LookUp Tables'!$W$2:$X$9,2),""))</f>
        <v/>
      </c>
      <c r="T37" s="11" t="str">
        <f>IF($A37="","",IF(G37=2,IF('Complaints Register'!W37="",999,VLOOKUP('Complaints Register'!W37,'Data LookUp Tables'!$W$2:$X$9,2)),""))</f>
        <v/>
      </c>
      <c r="U37" s="11" t="str">
        <f>IF($A37="","",IF(G37=2,IF('Complaints Register'!X37="",999,VLOOKUP('Complaints Register'!X37,'Data LookUp Tables'!$W$2:$X$9,2)),""))</f>
        <v/>
      </c>
      <c r="V37" s="11" t="str">
        <f>IF(OR($A37="",'Complaints Register'!Y37="",'Complaints Register'!Y37&lt;=0),"",ROUND('Complaints Register'!Y37,0))</f>
        <v/>
      </c>
    </row>
    <row r="38" spans="1:22" x14ac:dyDescent="0.3">
      <c r="A38" s="11" t="str">
        <f>IF(OR('Complaints Register'!Z38=1,('Complaints Register'!AA38+'Complaints Register'!AB38)=2),IF(ISBLANK('Complaints Register'!A38),"",'Complaints Register'!A38),"")</f>
        <v/>
      </c>
      <c r="B38" s="11" t="str">
        <f>IF(A38="","",IF('Complaints Register'!E38="","Not Applicable",'Complaints Register'!E38))</f>
        <v/>
      </c>
      <c r="C38" s="11" t="str">
        <f>IF(A38="","",VLOOKUP('Complaints Register'!J38,'Data LookUp Tables'!D$2:E$5,2))</f>
        <v/>
      </c>
      <c r="D38" s="11" t="str">
        <f>IF(OR(A38="",'Complaints Register'!J38&lt;&gt;"Individual or Couple"),"",VLOOKUP('Complaints Register'!K38,'Data LookUp Tables'!F$2:G$5,2))</f>
        <v/>
      </c>
      <c r="E38" s="11" t="str">
        <f>IF(OR(A38="",'Complaints Register'!J38&lt;&gt;"Individual or Couple"),"",VLOOKUP('Complaints Register'!L38,'Data LookUp Tables'!H$2:I$10,2))</f>
        <v/>
      </c>
      <c r="F38" s="11" t="str">
        <f>IF(A38="","",'Complaints Register'!M38)</f>
        <v/>
      </c>
      <c r="G38" s="11" t="str">
        <f>IF(A38="","",IF('Complaints Register'!D38="",1,IF('Complaints Register'!D38&lt;=Instructions!B$15,2,1)))</f>
        <v/>
      </c>
      <c r="H38" s="11" t="str">
        <f>IF(A38="","",VLOOKUP('Complaints Register'!N38,'Data LookUp Tables'!L$2:M$10,2))</f>
        <v/>
      </c>
      <c r="I38" s="12" t="str">
        <f>IF(A38="","",'Complaints Register'!C38)</f>
        <v/>
      </c>
      <c r="J38" s="12" t="str">
        <f>IF(OR(A38="",G38=1),"",'Complaints Register'!D38)</f>
        <v/>
      </c>
      <c r="K38" s="11" t="str">
        <f>IF(A38="","",IF(G38=1,"",'Complaints Register'!D38-'Complaints Register'!C38))</f>
        <v/>
      </c>
      <c r="L38" s="11" t="str">
        <f>IF($A38="","",VLOOKUP('Complaints Register'!O38,'Data LookUp Tables'!Q$2:R$4,2))</f>
        <v/>
      </c>
      <c r="M38" s="11" t="str">
        <f>IF($A38="","",VLOOKUP('Complaints Register'!P38,'Data LookUp Tables'!$S$2:$T$189,2))</f>
        <v/>
      </c>
      <c r="N38" s="11" t="str">
        <f>IF($A38="","",IF('Complaints Register'!Q38="",999,(VLOOKUP('Complaints Register'!Q38,'Data LookUp Tables'!$S$2:$T$189,2))))</f>
        <v/>
      </c>
      <c r="O38" s="11" t="str">
        <f>IF($A38="","",IF('Complaints Register'!R38="",999,(VLOOKUP('Complaints Register'!R38,'Data LookUp Tables'!$S$2:$T$189,2))))</f>
        <v/>
      </c>
      <c r="P38" s="11" t="str">
        <f>IF($A38="","",VLOOKUP('Complaints Register'!S38,'Data LookUp Tables'!$U$2:$V$97,2))</f>
        <v/>
      </c>
      <c r="Q38" s="11" t="str">
        <f>IF($A38="","",IF('Complaints Register'!T38="",999,VLOOKUP('Complaints Register'!T38,'Data LookUp Tables'!$U$2:$V133,2)))</f>
        <v/>
      </c>
      <c r="R38" s="11" t="str">
        <f>IF($A38="","",IF('Complaints Register'!U38="",999,VLOOKUP('Complaints Register'!U38,'Data LookUp Tables'!$U38:$V$97,2)))</f>
        <v/>
      </c>
      <c r="S38" s="11" t="str">
        <f>IF($A38="","",IF(G38=2,VLOOKUP('Complaints Register'!V38,'Data LookUp Tables'!$W$2:$X$9,2),""))</f>
        <v/>
      </c>
      <c r="T38" s="11" t="str">
        <f>IF($A38="","",IF(G38=2,IF('Complaints Register'!W38="",999,VLOOKUP('Complaints Register'!W38,'Data LookUp Tables'!$W$2:$X$9,2)),""))</f>
        <v/>
      </c>
      <c r="U38" s="11" t="str">
        <f>IF($A38="","",IF(G38=2,IF('Complaints Register'!X38="",999,VLOOKUP('Complaints Register'!X38,'Data LookUp Tables'!$W$2:$X$9,2)),""))</f>
        <v/>
      </c>
      <c r="V38" s="11" t="str">
        <f>IF(OR($A38="",'Complaints Register'!Y38="",'Complaints Register'!Y38&lt;=0),"",ROUND('Complaints Register'!Y38,0))</f>
        <v/>
      </c>
    </row>
    <row r="39" spans="1:22" x14ac:dyDescent="0.3">
      <c r="A39" s="11" t="str">
        <f>IF(OR('Complaints Register'!Z39=1,('Complaints Register'!AA39+'Complaints Register'!AB39)=2),IF(ISBLANK('Complaints Register'!A39),"",'Complaints Register'!A39),"")</f>
        <v/>
      </c>
      <c r="B39" s="11" t="str">
        <f>IF(A39="","",IF('Complaints Register'!E39="","Not Applicable",'Complaints Register'!E39))</f>
        <v/>
      </c>
      <c r="C39" s="11" t="str">
        <f>IF(A39="","",VLOOKUP('Complaints Register'!J39,'Data LookUp Tables'!D$2:E$5,2))</f>
        <v/>
      </c>
      <c r="D39" s="11" t="str">
        <f>IF(OR(A39="",'Complaints Register'!J39&lt;&gt;"Individual or Couple"),"",VLOOKUP('Complaints Register'!K39,'Data LookUp Tables'!F$2:G$5,2))</f>
        <v/>
      </c>
      <c r="E39" s="11" t="str">
        <f>IF(OR(A39="",'Complaints Register'!J39&lt;&gt;"Individual or Couple"),"",VLOOKUP('Complaints Register'!L39,'Data LookUp Tables'!H$2:I$10,2))</f>
        <v/>
      </c>
      <c r="F39" s="11" t="str">
        <f>IF(A39="","",'Complaints Register'!M39)</f>
        <v/>
      </c>
      <c r="G39" s="11" t="str">
        <f>IF(A39="","",IF('Complaints Register'!D39="",1,IF('Complaints Register'!D39&lt;=Instructions!B$15,2,1)))</f>
        <v/>
      </c>
      <c r="H39" s="11" t="str">
        <f>IF(A39="","",VLOOKUP('Complaints Register'!N39,'Data LookUp Tables'!L$2:M$10,2))</f>
        <v/>
      </c>
      <c r="I39" s="12" t="str">
        <f>IF(A39="","",'Complaints Register'!C39)</f>
        <v/>
      </c>
      <c r="J39" s="12" t="str">
        <f>IF(OR(A39="",G39=1),"",'Complaints Register'!D39)</f>
        <v/>
      </c>
      <c r="K39" s="11" t="str">
        <f>IF(A39="","",IF(G39=1,"",'Complaints Register'!D39-'Complaints Register'!C39))</f>
        <v/>
      </c>
      <c r="L39" s="11" t="str">
        <f>IF($A39="","",VLOOKUP('Complaints Register'!O39,'Data LookUp Tables'!Q$2:R$4,2))</f>
        <v/>
      </c>
      <c r="M39" s="11" t="str">
        <f>IF($A39="","",VLOOKUP('Complaints Register'!P39,'Data LookUp Tables'!$S$2:$T$189,2))</f>
        <v/>
      </c>
      <c r="N39" s="11" t="str">
        <f>IF($A39="","",IF('Complaints Register'!Q39="",999,(VLOOKUP('Complaints Register'!Q39,'Data LookUp Tables'!$S$2:$T$189,2))))</f>
        <v/>
      </c>
      <c r="O39" s="11" t="str">
        <f>IF($A39="","",IF('Complaints Register'!R39="",999,(VLOOKUP('Complaints Register'!R39,'Data LookUp Tables'!$S$2:$T$189,2))))</f>
        <v/>
      </c>
      <c r="P39" s="11" t="str">
        <f>IF($A39="","",VLOOKUP('Complaints Register'!S39,'Data LookUp Tables'!$U$2:$V$97,2))</f>
        <v/>
      </c>
      <c r="Q39" s="11" t="str">
        <f>IF($A39="","",IF('Complaints Register'!T39="",999,VLOOKUP('Complaints Register'!T39,'Data LookUp Tables'!$U$2:$V134,2)))</f>
        <v/>
      </c>
      <c r="R39" s="11" t="str">
        <f>IF($A39="","",IF('Complaints Register'!U39="",999,VLOOKUP('Complaints Register'!U39,'Data LookUp Tables'!$U39:$V$97,2)))</f>
        <v/>
      </c>
      <c r="S39" s="11" t="str">
        <f>IF($A39="","",IF(G39=2,VLOOKUP('Complaints Register'!V39,'Data LookUp Tables'!$W$2:$X$9,2),""))</f>
        <v/>
      </c>
      <c r="T39" s="11" t="str">
        <f>IF($A39="","",IF(G39=2,IF('Complaints Register'!W39="",999,VLOOKUP('Complaints Register'!W39,'Data LookUp Tables'!$W$2:$X$9,2)),""))</f>
        <v/>
      </c>
      <c r="U39" s="11" t="str">
        <f>IF($A39="","",IF(G39=2,IF('Complaints Register'!X39="",999,VLOOKUP('Complaints Register'!X39,'Data LookUp Tables'!$W$2:$X$9,2)),""))</f>
        <v/>
      </c>
      <c r="V39" s="11" t="str">
        <f>IF(OR($A39="",'Complaints Register'!Y39="",'Complaints Register'!Y39&lt;=0),"",ROUND('Complaints Register'!Y39,0))</f>
        <v/>
      </c>
    </row>
    <row r="40" spans="1:22" x14ac:dyDescent="0.3">
      <c r="A40" s="11" t="str">
        <f>IF(OR('Complaints Register'!Z40=1,('Complaints Register'!AA40+'Complaints Register'!AB40)=2),IF(ISBLANK('Complaints Register'!A40),"",'Complaints Register'!A40),"")</f>
        <v/>
      </c>
      <c r="B40" s="11" t="str">
        <f>IF(A40="","",IF('Complaints Register'!E40="","Not Applicable",'Complaints Register'!E40))</f>
        <v/>
      </c>
      <c r="C40" s="11" t="str">
        <f>IF(A40="","",VLOOKUP('Complaints Register'!J40,'Data LookUp Tables'!D$2:E$5,2))</f>
        <v/>
      </c>
      <c r="D40" s="11" t="str">
        <f>IF(OR(A40="",'Complaints Register'!J40&lt;&gt;"Individual or Couple"),"",VLOOKUP('Complaints Register'!K40,'Data LookUp Tables'!F$2:G$5,2))</f>
        <v/>
      </c>
      <c r="E40" s="11" t="str">
        <f>IF(OR(A40="",'Complaints Register'!J40&lt;&gt;"Individual or Couple"),"",VLOOKUP('Complaints Register'!L40,'Data LookUp Tables'!H$2:I$10,2))</f>
        <v/>
      </c>
      <c r="F40" s="11" t="str">
        <f>IF(A40="","",'Complaints Register'!M40)</f>
        <v/>
      </c>
      <c r="G40" s="11" t="str">
        <f>IF(A40="","",IF('Complaints Register'!D40="",1,IF('Complaints Register'!D40&lt;=Instructions!B$15,2,1)))</f>
        <v/>
      </c>
      <c r="H40" s="11" t="str">
        <f>IF(A40="","",VLOOKUP('Complaints Register'!N40,'Data LookUp Tables'!L$2:M$10,2))</f>
        <v/>
      </c>
      <c r="I40" s="12" t="str">
        <f>IF(A40="","",'Complaints Register'!C40)</f>
        <v/>
      </c>
      <c r="J40" s="12" t="str">
        <f>IF(OR(A40="",G40=1),"",'Complaints Register'!D40)</f>
        <v/>
      </c>
      <c r="K40" s="11" t="str">
        <f>IF(A40="","",IF(G40=1,"",'Complaints Register'!D40-'Complaints Register'!C40))</f>
        <v/>
      </c>
      <c r="L40" s="11" t="str">
        <f>IF($A40="","",VLOOKUP('Complaints Register'!O40,'Data LookUp Tables'!Q$2:R$4,2))</f>
        <v/>
      </c>
      <c r="M40" s="11" t="str">
        <f>IF($A40="","",VLOOKUP('Complaints Register'!P40,'Data LookUp Tables'!$S$2:$T$189,2))</f>
        <v/>
      </c>
      <c r="N40" s="11" t="str">
        <f>IF($A40="","",IF('Complaints Register'!Q40="",999,(VLOOKUP('Complaints Register'!Q40,'Data LookUp Tables'!$S$2:$T$189,2))))</f>
        <v/>
      </c>
      <c r="O40" s="11" t="str">
        <f>IF($A40="","",IF('Complaints Register'!R40="",999,(VLOOKUP('Complaints Register'!R40,'Data LookUp Tables'!$S$2:$T$189,2))))</f>
        <v/>
      </c>
      <c r="P40" s="11" t="str">
        <f>IF($A40="","",VLOOKUP('Complaints Register'!S40,'Data LookUp Tables'!$U$2:$V$97,2))</f>
        <v/>
      </c>
      <c r="Q40" s="11" t="str">
        <f>IF($A40="","",IF('Complaints Register'!T40="",999,VLOOKUP('Complaints Register'!T40,'Data LookUp Tables'!$U$2:$V135,2)))</f>
        <v/>
      </c>
      <c r="R40" s="11" t="str">
        <f>IF($A40="","",IF('Complaints Register'!U40="",999,VLOOKUP('Complaints Register'!U40,'Data LookUp Tables'!$U40:$V$97,2)))</f>
        <v/>
      </c>
      <c r="S40" s="11" t="str">
        <f>IF($A40="","",IF(G40=2,VLOOKUP('Complaints Register'!V40,'Data LookUp Tables'!$W$2:$X$9,2),""))</f>
        <v/>
      </c>
      <c r="T40" s="11" t="str">
        <f>IF($A40="","",IF(G40=2,IF('Complaints Register'!W40="",999,VLOOKUP('Complaints Register'!W40,'Data LookUp Tables'!$W$2:$X$9,2)),""))</f>
        <v/>
      </c>
      <c r="U40" s="11" t="str">
        <f>IF($A40="","",IF(G40=2,IF('Complaints Register'!X40="",999,VLOOKUP('Complaints Register'!X40,'Data LookUp Tables'!$W$2:$X$9,2)),""))</f>
        <v/>
      </c>
      <c r="V40" s="11" t="str">
        <f>IF(OR($A40="",'Complaints Register'!Y40="",'Complaints Register'!Y40&lt;=0),"",ROUND('Complaints Register'!Y40,0))</f>
        <v/>
      </c>
    </row>
    <row r="41" spans="1:22" x14ac:dyDescent="0.3">
      <c r="A41" s="11" t="str">
        <f>IF(OR('Complaints Register'!Z41=1,('Complaints Register'!AA41+'Complaints Register'!AB41)=2),IF(ISBLANK('Complaints Register'!A41),"",'Complaints Register'!A41),"")</f>
        <v/>
      </c>
      <c r="B41" s="11" t="str">
        <f>IF(A41="","",IF('Complaints Register'!E41="","Not Applicable",'Complaints Register'!E41))</f>
        <v/>
      </c>
      <c r="C41" s="11" t="str">
        <f>IF(A41="","",VLOOKUP('Complaints Register'!J41,'Data LookUp Tables'!D$2:E$5,2))</f>
        <v/>
      </c>
      <c r="D41" s="11" t="str">
        <f>IF(OR(A41="",'Complaints Register'!J41&lt;&gt;"Individual or Couple"),"",VLOOKUP('Complaints Register'!K41,'Data LookUp Tables'!F$2:G$5,2))</f>
        <v/>
      </c>
      <c r="E41" s="11" t="str">
        <f>IF(OR(A41="",'Complaints Register'!J41&lt;&gt;"Individual or Couple"),"",VLOOKUP('Complaints Register'!L41,'Data LookUp Tables'!H$2:I$10,2))</f>
        <v/>
      </c>
      <c r="F41" s="11" t="str">
        <f>IF(A41="","",'Complaints Register'!M41)</f>
        <v/>
      </c>
      <c r="G41" s="11" t="str">
        <f>IF(A41="","",IF('Complaints Register'!D41="",1,IF('Complaints Register'!D41&lt;=Instructions!B$15,2,1)))</f>
        <v/>
      </c>
      <c r="H41" s="11" t="str">
        <f>IF(A41="","",VLOOKUP('Complaints Register'!N41,'Data LookUp Tables'!L$2:M$10,2))</f>
        <v/>
      </c>
      <c r="I41" s="12" t="str">
        <f>IF(A41="","",'Complaints Register'!C41)</f>
        <v/>
      </c>
      <c r="J41" s="12" t="str">
        <f>IF(OR(A41="",G41=1),"",'Complaints Register'!D41)</f>
        <v/>
      </c>
      <c r="K41" s="11" t="str">
        <f>IF(A41="","",IF(G41=1,"",'Complaints Register'!D41-'Complaints Register'!C41))</f>
        <v/>
      </c>
      <c r="L41" s="11" t="str">
        <f>IF($A41="","",VLOOKUP('Complaints Register'!O41,'Data LookUp Tables'!Q$2:R$4,2))</f>
        <v/>
      </c>
      <c r="M41" s="11" t="str">
        <f>IF($A41="","",VLOOKUP('Complaints Register'!P41,'Data LookUp Tables'!$S$2:$T$189,2))</f>
        <v/>
      </c>
      <c r="N41" s="11" t="str">
        <f>IF($A41="","",IF('Complaints Register'!Q41="",999,(VLOOKUP('Complaints Register'!Q41,'Data LookUp Tables'!$S$2:$T$189,2))))</f>
        <v/>
      </c>
      <c r="O41" s="11" t="str">
        <f>IF($A41="","",IF('Complaints Register'!R41="",999,(VLOOKUP('Complaints Register'!R41,'Data LookUp Tables'!$S$2:$T$189,2))))</f>
        <v/>
      </c>
      <c r="P41" s="11" t="str">
        <f>IF($A41="","",VLOOKUP('Complaints Register'!S41,'Data LookUp Tables'!$U$2:$V$97,2))</f>
        <v/>
      </c>
      <c r="Q41" s="11" t="str">
        <f>IF($A41="","",IF('Complaints Register'!T41="",999,VLOOKUP('Complaints Register'!T41,'Data LookUp Tables'!$U$2:$V136,2)))</f>
        <v/>
      </c>
      <c r="R41" s="11" t="str">
        <f>IF($A41="","",IF('Complaints Register'!U41="",999,VLOOKUP('Complaints Register'!U41,'Data LookUp Tables'!$U41:$V$97,2)))</f>
        <v/>
      </c>
      <c r="S41" s="11" t="str">
        <f>IF($A41="","",IF(G41=2,VLOOKUP('Complaints Register'!V41,'Data LookUp Tables'!$W$2:$X$9,2),""))</f>
        <v/>
      </c>
      <c r="T41" s="11" t="str">
        <f>IF($A41="","",IF(G41=2,IF('Complaints Register'!W41="",999,VLOOKUP('Complaints Register'!W41,'Data LookUp Tables'!$W$2:$X$9,2)),""))</f>
        <v/>
      </c>
      <c r="U41" s="11" t="str">
        <f>IF($A41="","",IF(G41=2,IF('Complaints Register'!X41="",999,VLOOKUP('Complaints Register'!X41,'Data LookUp Tables'!$W$2:$X$9,2)),""))</f>
        <v/>
      </c>
      <c r="V41" s="11" t="str">
        <f>IF(OR($A41="",'Complaints Register'!Y41="",'Complaints Register'!Y41&lt;=0),"",ROUND('Complaints Register'!Y41,0))</f>
        <v/>
      </c>
    </row>
    <row r="42" spans="1:22" x14ac:dyDescent="0.3">
      <c r="A42" s="11" t="str">
        <f>IF(OR('Complaints Register'!Z42=1,('Complaints Register'!AA42+'Complaints Register'!AB42)=2),IF(ISBLANK('Complaints Register'!A42),"",'Complaints Register'!A42),"")</f>
        <v/>
      </c>
      <c r="B42" s="11" t="str">
        <f>IF(A42="","",IF('Complaints Register'!E42="","Not Applicable",'Complaints Register'!E42))</f>
        <v/>
      </c>
      <c r="C42" s="11" t="str">
        <f>IF(A42="","",VLOOKUP('Complaints Register'!J42,'Data LookUp Tables'!D$2:E$5,2))</f>
        <v/>
      </c>
      <c r="D42" s="11" t="str">
        <f>IF(OR(A42="",'Complaints Register'!J42&lt;&gt;"Individual or Couple"),"",VLOOKUP('Complaints Register'!K42,'Data LookUp Tables'!F$2:G$5,2))</f>
        <v/>
      </c>
      <c r="E42" s="11" t="str">
        <f>IF(OR(A42="",'Complaints Register'!J42&lt;&gt;"Individual or Couple"),"",VLOOKUP('Complaints Register'!L42,'Data LookUp Tables'!H$2:I$10,2))</f>
        <v/>
      </c>
      <c r="F42" s="11" t="str">
        <f>IF(A42="","",'Complaints Register'!M42)</f>
        <v/>
      </c>
      <c r="G42" s="11" t="str">
        <f>IF(A42="","",IF('Complaints Register'!D42="",1,IF('Complaints Register'!D42&lt;=Instructions!B$15,2,1)))</f>
        <v/>
      </c>
      <c r="H42" s="11" t="str">
        <f>IF(A42="","",VLOOKUP('Complaints Register'!N42,'Data LookUp Tables'!L$2:M$10,2))</f>
        <v/>
      </c>
      <c r="I42" s="12" t="str">
        <f>IF(A42="","",'Complaints Register'!C42)</f>
        <v/>
      </c>
      <c r="J42" s="12" t="str">
        <f>IF(OR(A42="",G42=1),"",'Complaints Register'!D42)</f>
        <v/>
      </c>
      <c r="K42" s="11" t="str">
        <f>IF(A42="","",IF(G42=1,"",'Complaints Register'!D42-'Complaints Register'!C42))</f>
        <v/>
      </c>
      <c r="L42" s="11" t="str">
        <f>IF($A42="","",VLOOKUP('Complaints Register'!O42,'Data LookUp Tables'!Q$2:R$4,2))</f>
        <v/>
      </c>
      <c r="M42" s="11" t="str">
        <f>IF($A42="","",VLOOKUP('Complaints Register'!P42,'Data LookUp Tables'!$S$2:$T$189,2))</f>
        <v/>
      </c>
      <c r="N42" s="11" t="str">
        <f>IF($A42="","",IF('Complaints Register'!Q42="",999,(VLOOKUP('Complaints Register'!Q42,'Data LookUp Tables'!$S$2:$T$189,2))))</f>
        <v/>
      </c>
      <c r="O42" s="11" t="str">
        <f>IF($A42="","",IF('Complaints Register'!R42="",999,(VLOOKUP('Complaints Register'!R42,'Data LookUp Tables'!$S$2:$T$189,2))))</f>
        <v/>
      </c>
      <c r="P42" s="11" t="str">
        <f>IF($A42="","",VLOOKUP('Complaints Register'!S42,'Data LookUp Tables'!$U$2:$V$97,2))</f>
        <v/>
      </c>
      <c r="Q42" s="11" t="str">
        <f>IF($A42="","",IF('Complaints Register'!T42="",999,VLOOKUP('Complaints Register'!T42,'Data LookUp Tables'!$U$2:$V137,2)))</f>
        <v/>
      </c>
      <c r="R42" s="11" t="str">
        <f>IF($A42="","",IF('Complaints Register'!U42="",999,VLOOKUP('Complaints Register'!U42,'Data LookUp Tables'!$U42:$V$97,2)))</f>
        <v/>
      </c>
      <c r="S42" s="11" t="str">
        <f>IF($A42="","",IF(G42=2,VLOOKUP('Complaints Register'!V42,'Data LookUp Tables'!$W$2:$X$9,2),""))</f>
        <v/>
      </c>
      <c r="T42" s="11" t="str">
        <f>IF($A42="","",IF(G42=2,IF('Complaints Register'!W42="",999,VLOOKUP('Complaints Register'!W42,'Data LookUp Tables'!$W$2:$X$9,2)),""))</f>
        <v/>
      </c>
      <c r="U42" s="11" t="str">
        <f>IF($A42="","",IF(G42=2,IF('Complaints Register'!X42="",999,VLOOKUP('Complaints Register'!X42,'Data LookUp Tables'!$W$2:$X$9,2)),""))</f>
        <v/>
      </c>
      <c r="V42" s="11" t="str">
        <f>IF(OR($A42="",'Complaints Register'!Y42="",'Complaints Register'!Y42&lt;=0),"",ROUND('Complaints Register'!Y42,0))</f>
        <v/>
      </c>
    </row>
    <row r="43" spans="1:22" x14ac:dyDescent="0.3">
      <c r="A43" s="11" t="str">
        <f>IF(OR('Complaints Register'!Z43=1,('Complaints Register'!AA43+'Complaints Register'!AB43)=2),IF(ISBLANK('Complaints Register'!A43),"",'Complaints Register'!A43),"")</f>
        <v/>
      </c>
      <c r="B43" s="11" t="str">
        <f>IF(A43="","",IF('Complaints Register'!E43="","Not Applicable",'Complaints Register'!E43))</f>
        <v/>
      </c>
      <c r="C43" s="11" t="str">
        <f>IF(A43="","",VLOOKUP('Complaints Register'!J43,'Data LookUp Tables'!D$2:E$5,2))</f>
        <v/>
      </c>
      <c r="D43" s="11" t="str">
        <f>IF(OR(A43="",'Complaints Register'!J43&lt;&gt;"Individual or Couple"),"",VLOOKUP('Complaints Register'!K43,'Data LookUp Tables'!F$2:G$5,2))</f>
        <v/>
      </c>
      <c r="E43" s="11" t="str">
        <f>IF(OR(A43="",'Complaints Register'!J43&lt;&gt;"Individual or Couple"),"",VLOOKUP('Complaints Register'!L43,'Data LookUp Tables'!H$2:I$10,2))</f>
        <v/>
      </c>
      <c r="F43" s="11" t="str">
        <f>IF(A43="","",'Complaints Register'!M43)</f>
        <v/>
      </c>
      <c r="G43" s="11" t="str">
        <f>IF(A43="","",IF('Complaints Register'!D43="",1,IF('Complaints Register'!D43&lt;=Instructions!B$15,2,1)))</f>
        <v/>
      </c>
      <c r="H43" s="11" t="str">
        <f>IF(A43="","",VLOOKUP('Complaints Register'!N43,'Data LookUp Tables'!L$2:M$10,2))</f>
        <v/>
      </c>
      <c r="I43" s="12" t="str">
        <f>IF(A43="","",'Complaints Register'!C43)</f>
        <v/>
      </c>
      <c r="J43" s="12" t="str">
        <f>IF(OR(A43="",G43=1),"",'Complaints Register'!D43)</f>
        <v/>
      </c>
      <c r="K43" s="11" t="str">
        <f>IF(A43="","",IF(G43=1,"",'Complaints Register'!D43-'Complaints Register'!C43))</f>
        <v/>
      </c>
      <c r="L43" s="11" t="str">
        <f>IF($A43="","",VLOOKUP('Complaints Register'!O43,'Data LookUp Tables'!Q$2:R$4,2))</f>
        <v/>
      </c>
      <c r="M43" s="11" t="str">
        <f>IF($A43="","",VLOOKUP('Complaints Register'!P43,'Data LookUp Tables'!$S$2:$T$189,2))</f>
        <v/>
      </c>
      <c r="N43" s="11" t="str">
        <f>IF($A43="","",IF('Complaints Register'!Q43="",999,(VLOOKUP('Complaints Register'!Q43,'Data LookUp Tables'!$S$2:$T$189,2))))</f>
        <v/>
      </c>
      <c r="O43" s="11" t="str">
        <f>IF($A43="","",IF('Complaints Register'!R43="",999,(VLOOKUP('Complaints Register'!R43,'Data LookUp Tables'!$S$2:$T$189,2))))</f>
        <v/>
      </c>
      <c r="P43" s="11" t="str">
        <f>IF($A43="","",VLOOKUP('Complaints Register'!S43,'Data LookUp Tables'!$U$2:$V$97,2))</f>
        <v/>
      </c>
      <c r="Q43" s="11" t="str">
        <f>IF($A43="","",IF('Complaints Register'!T43="",999,VLOOKUP('Complaints Register'!T43,'Data LookUp Tables'!$U$2:$V138,2)))</f>
        <v/>
      </c>
      <c r="R43" s="11" t="str">
        <f>IF($A43="","",IF('Complaints Register'!U43="",999,VLOOKUP('Complaints Register'!U43,'Data LookUp Tables'!$U43:$V$97,2)))</f>
        <v/>
      </c>
      <c r="S43" s="11" t="str">
        <f>IF($A43="","",IF(G43=2,VLOOKUP('Complaints Register'!V43,'Data LookUp Tables'!$W$2:$X$9,2),""))</f>
        <v/>
      </c>
      <c r="T43" s="11" t="str">
        <f>IF($A43="","",IF(G43=2,IF('Complaints Register'!W43="",999,VLOOKUP('Complaints Register'!W43,'Data LookUp Tables'!$W$2:$X$9,2)),""))</f>
        <v/>
      </c>
      <c r="U43" s="11" t="str">
        <f>IF($A43="","",IF(G43=2,IF('Complaints Register'!X43="",999,VLOOKUP('Complaints Register'!X43,'Data LookUp Tables'!$W$2:$X$9,2)),""))</f>
        <v/>
      </c>
      <c r="V43" s="11" t="str">
        <f>IF(OR($A43="",'Complaints Register'!Y43="",'Complaints Register'!Y43&lt;=0),"",ROUND('Complaints Register'!Y43,0))</f>
        <v/>
      </c>
    </row>
    <row r="44" spans="1:22" x14ac:dyDescent="0.3">
      <c r="A44" s="11" t="str">
        <f>IF(OR('Complaints Register'!Z44=1,('Complaints Register'!AA44+'Complaints Register'!AB44)=2),IF(ISBLANK('Complaints Register'!A44),"",'Complaints Register'!A44),"")</f>
        <v/>
      </c>
      <c r="B44" s="11" t="str">
        <f>IF(A44="","",IF('Complaints Register'!E44="","Not Applicable",'Complaints Register'!E44))</f>
        <v/>
      </c>
      <c r="C44" s="11" t="str">
        <f>IF(A44="","",VLOOKUP('Complaints Register'!J44,'Data LookUp Tables'!D$2:E$5,2))</f>
        <v/>
      </c>
      <c r="D44" s="11" t="str">
        <f>IF(OR(A44="",'Complaints Register'!J44&lt;&gt;"Individual or Couple"),"",VLOOKUP('Complaints Register'!K44,'Data LookUp Tables'!F$2:G$5,2))</f>
        <v/>
      </c>
      <c r="E44" s="11" t="str">
        <f>IF(OR(A44="",'Complaints Register'!J44&lt;&gt;"Individual or Couple"),"",VLOOKUP('Complaints Register'!L44,'Data LookUp Tables'!H$2:I$10,2))</f>
        <v/>
      </c>
      <c r="F44" s="11" t="str">
        <f>IF(A44="","",'Complaints Register'!M44)</f>
        <v/>
      </c>
      <c r="G44" s="11" t="str">
        <f>IF(A44="","",IF('Complaints Register'!D44="",1,IF('Complaints Register'!D44&lt;=Instructions!B$15,2,1)))</f>
        <v/>
      </c>
      <c r="H44" s="11" t="str">
        <f>IF(A44="","",VLOOKUP('Complaints Register'!N44,'Data LookUp Tables'!L$2:M$10,2))</f>
        <v/>
      </c>
      <c r="I44" s="12" t="str">
        <f>IF(A44="","",'Complaints Register'!C44)</f>
        <v/>
      </c>
      <c r="J44" s="12" t="str">
        <f>IF(OR(A44="",G44=1),"",'Complaints Register'!D44)</f>
        <v/>
      </c>
      <c r="K44" s="11" t="str">
        <f>IF(A44="","",IF(G44=1,"",'Complaints Register'!D44-'Complaints Register'!C44))</f>
        <v/>
      </c>
      <c r="L44" s="11" t="str">
        <f>IF($A44="","",VLOOKUP('Complaints Register'!O44,'Data LookUp Tables'!Q$2:R$4,2))</f>
        <v/>
      </c>
      <c r="M44" s="11" t="str">
        <f>IF($A44="","",VLOOKUP('Complaints Register'!P44,'Data LookUp Tables'!$S$2:$T$189,2))</f>
        <v/>
      </c>
      <c r="N44" s="11" t="str">
        <f>IF($A44="","",IF('Complaints Register'!Q44="",999,(VLOOKUP('Complaints Register'!Q44,'Data LookUp Tables'!$S$2:$T$189,2))))</f>
        <v/>
      </c>
      <c r="O44" s="11" t="str">
        <f>IF($A44="","",IF('Complaints Register'!R44="",999,(VLOOKUP('Complaints Register'!R44,'Data LookUp Tables'!$S$2:$T$189,2))))</f>
        <v/>
      </c>
      <c r="P44" s="11" t="str">
        <f>IF($A44="","",VLOOKUP('Complaints Register'!S44,'Data LookUp Tables'!$U$2:$V$97,2))</f>
        <v/>
      </c>
      <c r="Q44" s="11" t="str">
        <f>IF($A44="","",IF('Complaints Register'!T44="",999,VLOOKUP('Complaints Register'!T44,'Data LookUp Tables'!$U$2:$V139,2)))</f>
        <v/>
      </c>
      <c r="R44" s="11" t="str">
        <f>IF($A44="","",IF('Complaints Register'!U44="",999,VLOOKUP('Complaints Register'!U44,'Data LookUp Tables'!$U44:$V$97,2)))</f>
        <v/>
      </c>
      <c r="S44" s="11" t="str">
        <f>IF($A44="","",IF(G44=2,VLOOKUP('Complaints Register'!V44,'Data LookUp Tables'!$W$2:$X$9,2),""))</f>
        <v/>
      </c>
      <c r="T44" s="11" t="str">
        <f>IF($A44="","",IF(G44=2,IF('Complaints Register'!W44="",999,VLOOKUP('Complaints Register'!W44,'Data LookUp Tables'!$W$2:$X$9,2)),""))</f>
        <v/>
      </c>
      <c r="U44" s="11" t="str">
        <f>IF($A44="","",IF(G44=2,IF('Complaints Register'!X44="",999,VLOOKUP('Complaints Register'!X44,'Data LookUp Tables'!$W$2:$X$9,2)),""))</f>
        <v/>
      </c>
      <c r="V44" s="11" t="str">
        <f>IF(OR($A44="",'Complaints Register'!Y44="",'Complaints Register'!Y44&lt;=0),"",ROUND('Complaints Register'!Y44,0))</f>
        <v/>
      </c>
    </row>
    <row r="45" spans="1:22" x14ac:dyDescent="0.3">
      <c r="A45" s="11" t="str">
        <f>IF(OR('Complaints Register'!Z45=1,('Complaints Register'!AA45+'Complaints Register'!AB45)=2),IF(ISBLANK('Complaints Register'!A45),"",'Complaints Register'!A45),"")</f>
        <v/>
      </c>
      <c r="B45" s="11" t="str">
        <f>IF(A45="","",IF('Complaints Register'!E45="","Not Applicable",'Complaints Register'!E45))</f>
        <v/>
      </c>
      <c r="C45" s="11" t="str">
        <f>IF(A45="","",VLOOKUP('Complaints Register'!J45,'Data LookUp Tables'!D$2:E$5,2))</f>
        <v/>
      </c>
      <c r="D45" s="11" t="str">
        <f>IF(OR(A45="",'Complaints Register'!J45&lt;&gt;"Individual or Couple"),"",VLOOKUP('Complaints Register'!K45,'Data LookUp Tables'!F$2:G$5,2))</f>
        <v/>
      </c>
      <c r="E45" s="11" t="str">
        <f>IF(OR(A45="",'Complaints Register'!J45&lt;&gt;"Individual or Couple"),"",VLOOKUP('Complaints Register'!L45,'Data LookUp Tables'!H$2:I$10,2))</f>
        <v/>
      </c>
      <c r="F45" s="11" t="str">
        <f>IF(A45="","",'Complaints Register'!M45)</f>
        <v/>
      </c>
      <c r="G45" s="11" t="str">
        <f>IF(A45="","",IF('Complaints Register'!D45="",1,IF('Complaints Register'!D45&lt;=Instructions!B$15,2,1)))</f>
        <v/>
      </c>
      <c r="H45" s="11" t="str">
        <f>IF(A45="","",VLOOKUP('Complaints Register'!N45,'Data LookUp Tables'!L$2:M$10,2))</f>
        <v/>
      </c>
      <c r="I45" s="12" t="str">
        <f>IF(A45="","",'Complaints Register'!C45)</f>
        <v/>
      </c>
      <c r="J45" s="12" t="str">
        <f>IF(OR(A45="",G45=1),"",'Complaints Register'!D45)</f>
        <v/>
      </c>
      <c r="K45" s="11" t="str">
        <f>IF(A45="","",IF(G45=1,"",'Complaints Register'!D45-'Complaints Register'!C45))</f>
        <v/>
      </c>
      <c r="L45" s="11" t="str">
        <f>IF($A45="","",VLOOKUP('Complaints Register'!O45,'Data LookUp Tables'!Q$2:R$4,2))</f>
        <v/>
      </c>
      <c r="M45" s="11" t="str">
        <f>IF($A45="","",VLOOKUP('Complaints Register'!P45,'Data LookUp Tables'!$S$2:$T$189,2))</f>
        <v/>
      </c>
      <c r="N45" s="11" t="str">
        <f>IF($A45="","",IF('Complaints Register'!Q45="",999,(VLOOKUP('Complaints Register'!Q45,'Data LookUp Tables'!$S$2:$T$189,2))))</f>
        <v/>
      </c>
      <c r="O45" s="11" t="str">
        <f>IF($A45="","",IF('Complaints Register'!R45="",999,(VLOOKUP('Complaints Register'!R45,'Data LookUp Tables'!$S$2:$T$189,2))))</f>
        <v/>
      </c>
      <c r="P45" s="11" t="str">
        <f>IF($A45="","",VLOOKUP('Complaints Register'!S45,'Data LookUp Tables'!$U$2:$V$97,2))</f>
        <v/>
      </c>
      <c r="Q45" s="11" t="str">
        <f>IF($A45="","",IF('Complaints Register'!T45="",999,VLOOKUP('Complaints Register'!T45,'Data LookUp Tables'!$U$2:$V140,2)))</f>
        <v/>
      </c>
      <c r="R45" s="11" t="str">
        <f>IF($A45="","",IF('Complaints Register'!U45="",999,VLOOKUP('Complaints Register'!U45,'Data LookUp Tables'!$U45:$V$97,2)))</f>
        <v/>
      </c>
      <c r="S45" s="11" t="str">
        <f>IF($A45="","",IF(G45=2,VLOOKUP('Complaints Register'!V45,'Data LookUp Tables'!$W$2:$X$9,2),""))</f>
        <v/>
      </c>
      <c r="T45" s="11" t="str">
        <f>IF($A45="","",IF(G45=2,IF('Complaints Register'!W45="",999,VLOOKUP('Complaints Register'!W45,'Data LookUp Tables'!$W$2:$X$9,2)),""))</f>
        <v/>
      </c>
      <c r="U45" s="11" t="str">
        <f>IF($A45="","",IF(G45=2,IF('Complaints Register'!X45="",999,VLOOKUP('Complaints Register'!X45,'Data LookUp Tables'!$W$2:$X$9,2)),""))</f>
        <v/>
      </c>
      <c r="V45" s="11" t="str">
        <f>IF(OR($A45="",'Complaints Register'!Y45="",'Complaints Register'!Y45&lt;=0),"",ROUND('Complaints Register'!Y45,0))</f>
        <v/>
      </c>
    </row>
    <row r="46" spans="1:22" x14ac:dyDescent="0.3">
      <c r="A46" s="11" t="str">
        <f>IF(OR('Complaints Register'!Z46=1,('Complaints Register'!AA46+'Complaints Register'!AB46)=2),IF(ISBLANK('Complaints Register'!A46),"",'Complaints Register'!A46),"")</f>
        <v/>
      </c>
      <c r="B46" s="11" t="str">
        <f>IF(A46="","",IF('Complaints Register'!E46="","Not Applicable",'Complaints Register'!E46))</f>
        <v/>
      </c>
      <c r="C46" s="11" t="str">
        <f>IF(A46="","",VLOOKUP('Complaints Register'!J46,'Data LookUp Tables'!D$2:E$5,2))</f>
        <v/>
      </c>
      <c r="D46" s="11" t="str">
        <f>IF(OR(A46="",'Complaints Register'!J46&lt;&gt;"Individual or Couple"),"",VLOOKUP('Complaints Register'!K46,'Data LookUp Tables'!F$2:G$5,2))</f>
        <v/>
      </c>
      <c r="E46" s="11" t="str">
        <f>IF(OR(A46="",'Complaints Register'!J46&lt;&gt;"Individual or Couple"),"",VLOOKUP('Complaints Register'!L46,'Data LookUp Tables'!H$2:I$10,2))</f>
        <v/>
      </c>
      <c r="F46" s="11" t="str">
        <f>IF(A46="","",'Complaints Register'!M46)</f>
        <v/>
      </c>
      <c r="G46" s="11" t="str">
        <f>IF(A46="","",IF('Complaints Register'!D46="",1,IF('Complaints Register'!D46&lt;=Instructions!B$15,2,1)))</f>
        <v/>
      </c>
      <c r="H46" s="11" t="str">
        <f>IF(A46="","",VLOOKUP('Complaints Register'!N46,'Data LookUp Tables'!L$2:M$10,2))</f>
        <v/>
      </c>
      <c r="I46" s="12" t="str">
        <f>IF(A46="","",'Complaints Register'!C46)</f>
        <v/>
      </c>
      <c r="J46" s="12" t="str">
        <f>IF(OR(A46="",G46=1),"",'Complaints Register'!D46)</f>
        <v/>
      </c>
      <c r="K46" s="11" t="str">
        <f>IF(A46="","",IF(G46=1,"",'Complaints Register'!D46-'Complaints Register'!C46))</f>
        <v/>
      </c>
      <c r="L46" s="11" t="str">
        <f>IF($A46="","",VLOOKUP('Complaints Register'!O46,'Data LookUp Tables'!Q$2:R$4,2))</f>
        <v/>
      </c>
      <c r="M46" s="11" t="str">
        <f>IF($A46="","",VLOOKUP('Complaints Register'!P46,'Data LookUp Tables'!$S$2:$T$189,2))</f>
        <v/>
      </c>
      <c r="N46" s="11" t="str">
        <f>IF($A46="","",IF('Complaints Register'!Q46="",999,(VLOOKUP('Complaints Register'!Q46,'Data LookUp Tables'!$S$2:$T$189,2))))</f>
        <v/>
      </c>
      <c r="O46" s="11" t="str">
        <f>IF($A46="","",IF('Complaints Register'!R46="",999,(VLOOKUP('Complaints Register'!R46,'Data LookUp Tables'!$S$2:$T$189,2))))</f>
        <v/>
      </c>
      <c r="P46" s="11" t="str">
        <f>IF($A46="","",VLOOKUP('Complaints Register'!S46,'Data LookUp Tables'!$U$2:$V$97,2))</f>
        <v/>
      </c>
      <c r="Q46" s="11" t="str">
        <f>IF($A46="","",IF('Complaints Register'!T46="",999,VLOOKUP('Complaints Register'!T46,'Data LookUp Tables'!$U$2:$V141,2)))</f>
        <v/>
      </c>
      <c r="R46" s="11" t="str">
        <f>IF($A46="","",IF('Complaints Register'!U46="",999,VLOOKUP('Complaints Register'!U46,'Data LookUp Tables'!$U46:$V$97,2)))</f>
        <v/>
      </c>
      <c r="S46" s="11" t="str">
        <f>IF($A46="","",IF(G46=2,VLOOKUP('Complaints Register'!V46,'Data LookUp Tables'!$W$2:$X$9,2),""))</f>
        <v/>
      </c>
      <c r="T46" s="11" t="str">
        <f>IF($A46="","",IF(G46=2,IF('Complaints Register'!W46="",999,VLOOKUP('Complaints Register'!W46,'Data LookUp Tables'!$W$2:$X$9,2)),""))</f>
        <v/>
      </c>
      <c r="U46" s="11" t="str">
        <f>IF($A46="","",IF(G46=2,IF('Complaints Register'!X46="",999,VLOOKUP('Complaints Register'!X46,'Data LookUp Tables'!$W$2:$X$9,2)),""))</f>
        <v/>
      </c>
      <c r="V46" s="11" t="str">
        <f>IF(OR($A46="",'Complaints Register'!Y46="",'Complaints Register'!Y46&lt;=0),"",ROUND('Complaints Register'!Y46,0))</f>
        <v/>
      </c>
    </row>
    <row r="47" spans="1:22" x14ac:dyDescent="0.3">
      <c r="A47" s="11" t="str">
        <f>IF(OR('Complaints Register'!Z47=1,('Complaints Register'!AA47+'Complaints Register'!AB47)=2),IF(ISBLANK('Complaints Register'!A47),"",'Complaints Register'!A47),"")</f>
        <v/>
      </c>
      <c r="B47" s="11" t="str">
        <f>IF(A47="","",IF('Complaints Register'!E47="","Not Applicable",'Complaints Register'!E47))</f>
        <v/>
      </c>
      <c r="C47" s="11" t="str">
        <f>IF(A47="","",VLOOKUP('Complaints Register'!J47,'Data LookUp Tables'!D$2:E$5,2))</f>
        <v/>
      </c>
      <c r="D47" s="11" t="str">
        <f>IF(OR(A47="",'Complaints Register'!J47&lt;&gt;"Individual or Couple"),"",VLOOKUP('Complaints Register'!K47,'Data LookUp Tables'!F$2:G$5,2))</f>
        <v/>
      </c>
      <c r="E47" s="11" t="str">
        <f>IF(OR(A47="",'Complaints Register'!J47&lt;&gt;"Individual or Couple"),"",VLOOKUP('Complaints Register'!L47,'Data LookUp Tables'!H$2:I$10,2))</f>
        <v/>
      </c>
      <c r="F47" s="11" t="str">
        <f>IF(A47="","",'Complaints Register'!M47)</f>
        <v/>
      </c>
      <c r="G47" s="11" t="str">
        <f>IF(A47="","",IF('Complaints Register'!D47="",1,IF('Complaints Register'!D47&lt;=Instructions!B$15,2,1)))</f>
        <v/>
      </c>
      <c r="H47" s="11" t="str">
        <f>IF(A47="","",VLOOKUP('Complaints Register'!N47,'Data LookUp Tables'!L$2:M$10,2))</f>
        <v/>
      </c>
      <c r="I47" s="12" t="str">
        <f>IF(A47="","",'Complaints Register'!C47)</f>
        <v/>
      </c>
      <c r="J47" s="12" t="str">
        <f>IF(OR(A47="",G47=1),"",'Complaints Register'!D47)</f>
        <v/>
      </c>
      <c r="K47" s="11" t="str">
        <f>IF(A47="","",IF(G47=1,"",'Complaints Register'!D47-'Complaints Register'!C47))</f>
        <v/>
      </c>
      <c r="L47" s="11" t="str">
        <f>IF($A47="","",VLOOKUP('Complaints Register'!O47,'Data LookUp Tables'!Q$2:R$4,2))</f>
        <v/>
      </c>
      <c r="M47" s="11" t="str">
        <f>IF($A47="","",VLOOKUP('Complaints Register'!P47,'Data LookUp Tables'!$S$2:$T$189,2))</f>
        <v/>
      </c>
      <c r="N47" s="11" t="str">
        <f>IF($A47="","",IF('Complaints Register'!Q47="",999,(VLOOKUP('Complaints Register'!Q47,'Data LookUp Tables'!$S$2:$T$189,2))))</f>
        <v/>
      </c>
      <c r="O47" s="11" t="str">
        <f>IF($A47="","",IF('Complaints Register'!R47="",999,(VLOOKUP('Complaints Register'!R47,'Data LookUp Tables'!$S$2:$T$189,2))))</f>
        <v/>
      </c>
      <c r="P47" s="11" t="str">
        <f>IF($A47="","",VLOOKUP('Complaints Register'!S47,'Data LookUp Tables'!$U$2:$V$97,2))</f>
        <v/>
      </c>
      <c r="Q47" s="11" t="str">
        <f>IF($A47="","",IF('Complaints Register'!T47="",999,VLOOKUP('Complaints Register'!T47,'Data LookUp Tables'!$U$2:$V142,2)))</f>
        <v/>
      </c>
      <c r="R47" s="11" t="str">
        <f>IF($A47="","",IF('Complaints Register'!U47="",999,VLOOKUP('Complaints Register'!U47,'Data LookUp Tables'!$U47:$V$97,2)))</f>
        <v/>
      </c>
      <c r="S47" s="11" t="str">
        <f>IF($A47="","",IF(G47=2,VLOOKUP('Complaints Register'!V47,'Data LookUp Tables'!$W$2:$X$9,2),""))</f>
        <v/>
      </c>
      <c r="T47" s="11" t="str">
        <f>IF($A47="","",IF(G47=2,IF('Complaints Register'!W47="",999,VLOOKUP('Complaints Register'!W47,'Data LookUp Tables'!$W$2:$X$9,2)),""))</f>
        <v/>
      </c>
      <c r="U47" s="11" t="str">
        <f>IF($A47="","",IF(G47=2,IF('Complaints Register'!X47="",999,VLOOKUP('Complaints Register'!X47,'Data LookUp Tables'!$W$2:$X$9,2)),""))</f>
        <v/>
      </c>
      <c r="V47" s="11" t="str">
        <f>IF(OR($A47="",'Complaints Register'!Y47="",'Complaints Register'!Y47&lt;=0),"",ROUND('Complaints Register'!Y47,0))</f>
        <v/>
      </c>
    </row>
    <row r="48" spans="1:22" x14ac:dyDescent="0.3">
      <c r="A48" s="11" t="str">
        <f>IF(OR('Complaints Register'!Z48=1,('Complaints Register'!AA48+'Complaints Register'!AB48)=2),IF(ISBLANK('Complaints Register'!A48),"",'Complaints Register'!A48),"")</f>
        <v/>
      </c>
      <c r="B48" s="11" t="str">
        <f>IF(A48="","",IF('Complaints Register'!E48="","Not Applicable",'Complaints Register'!E48))</f>
        <v/>
      </c>
      <c r="C48" s="11" t="str">
        <f>IF(A48="","",VLOOKUP('Complaints Register'!J48,'Data LookUp Tables'!D$2:E$5,2))</f>
        <v/>
      </c>
      <c r="D48" s="11" t="str">
        <f>IF(OR(A48="",'Complaints Register'!J48&lt;&gt;"Individual or Couple"),"",VLOOKUP('Complaints Register'!K48,'Data LookUp Tables'!F$2:G$5,2))</f>
        <v/>
      </c>
      <c r="E48" s="11" t="str">
        <f>IF(OR(A48="",'Complaints Register'!J48&lt;&gt;"Individual or Couple"),"",VLOOKUP('Complaints Register'!L48,'Data LookUp Tables'!H$2:I$10,2))</f>
        <v/>
      </c>
      <c r="F48" s="11" t="str">
        <f>IF(A48="","",'Complaints Register'!M48)</f>
        <v/>
      </c>
      <c r="G48" s="11" t="str">
        <f>IF(A48="","",IF('Complaints Register'!D48="",1,IF('Complaints Register'!D48&lt;=Instructions!B$15,2,1)))</f>
        <v/>
      </c>
      <c r="H48" s="11" t="str">
        <f>IF(A48="","",VLOOKUP('Complaints Register'!N48,'Data LookUp Tables'!L$2:M$10,2))</f>
        <v/>
      </c>
      <c r="I48" s="12" t="str">
        <f>IF(A48="","",'Complaints Register'!C48)</f>
        <v/>
      </c>
      <c r="J48" s="12" t="str">
        <f>IF(OR(A48="",G48=1),"",'Complaints Register'!D48)</f>
        <v/>
      </c>
      <c r="K48" s="11" t="str">
        <f>IF(A48="","",IF(G48=1,"",'Complaints Register'!D48-'Complaints Register'!C48))</f>
        <v/>
      </c>
      <c r="L48" s="11" t="str">
        <f>IF($A48="","",VLOOKUP('Complaints Register'!O48,'Data LookUp Tables'!Q$2:R$4,2))</f>
        <v/>
      </c>
      <c r="M48" s="11" t="str">
        <f>IF($A48="","",VLOOKUP('Complaints Register'!P48,'Data LookUp Tables'!$S$2:$T$189,2))</f>
        <v/>
      </c>
      <c r="N48" s="11" t="str">
        <f>IF($A48="","",IF('Complaints Register'!Q48="",999,(VLOOKUP('Complaints Register'!Q48,'Data LookUp Tables'!$S$2:$T$189,2))))</f>
        <v/>
      </c>
      <c r="O48" s="11" t="str">
        <f>IF($A48="","",IF('Complaints Register'!R48="",999,(VLOOKUP('Complaints Register'!R48,'Data LookUp Tables'!$S$2:$T$189,2))))</f>
        <v/>
      </c>
      <c r="P48" s="11" t="str">
        <f>IF($A48="","",VLOOKUP('Complaints Register'!S48,'Data LookUp Tables'!$U$2:$V$97,2))</f>
        <v/>
      </c>
      <c r="Q48" s="11" t="str">
        <f>IF($A48="","",IF('Complaints Register'!T48="",999,VLOOKUP('Complaints Register'!T48,'Data LookUp Tables'!$U$2:$V143,2)))</f>
        <v/>
      </c>
      <c r="R48" s="11" t="str">
        <f>IF($A48="","",IF('Complaints Register'!U48="",999,VLOOKUP('Complaints Register'!U48,'Data LookUp Tables'!$U48:$V$97,2)))</f>
        <v/>
      </c>
      <c r="S48" s="11" t="str">
        <f>IF($A48="","",IF(G48=2,VLOOKUP('Complaints Register'!V48,'Data LookUp Tables'!$W$2:$X$9,2),""))</f>
        <v/>
      </c>
      <c r="T48" s="11" t="str">
        <f>IF($A48="","",IF(G48=2,IF('Complaints Register'!W48="",999,VLOOKUP('Complaints Register'!W48,'Data LookUp Tables'!$W$2:$X$9,2)),""))</f>
        <v/>
      </c>
      <c r="U48" s="11" t="str">
        <f>IF($A48="","",IF(G48=2,IF('Complaints Register'!X48="",999,VLOOKUP('Complaints Register'!X48,'Data LookUp Tables'!$W$2:$X$9,2)),""))</f>
        <v/>
      </c>
      <c r="V48" s="11" t="str">
        <f>IF(OR($A48="",'Complaints Register'!Y48="",'Complaints Register'!Y48&lt;=0),"",ROUND('Complaints Register'!Y48,0))</f>
        <v/>
      </c>
    </row>
    <row r="49" spans="1:22" x14ac:dyDescent="0.3">
      <c r="A49" s="11" t="str">
        <f>IF(OR('Complaints Register'!Z49=1,('Complaints Register'!AA49+'Complaints Register'!AB49)=2),IF(ISBLANK('Complaints Register'!A49),"",'Complaints Register'!A49),"")</f>
        <v/>
      </c>
      <c r="B49" s="11" t="str">
        <f>IF(A49="","",IF('Complaints Register'!E49="","Not Applicable",'Complaints Register'!E49))</f>
        <v/>
      </c>
      <c r="C49" s="11" t="str">
        <f>IF(A49="","",VLOOKUP('Complaints Register'!J49,'Data LookUp Tables'!D$2:E$5,2))</f>
        <v/>
      </c>
      <c r="D49" s="11" t="str">
        <f>IF(OR(A49="",'Complaints Register'!J49&lt;&gt;"Individual or Couple"),"",VLOOKUP('Complaints Register'!K49,'Data LookUp Tables'!F$2:G$5,2))</f>
        <v/>
      </c>
      <c r="E49" s="11" t="str">
        <f>IF(OR(A49="",'Complaints Register'!J49&lt;&gt;"Individual or Couple"),"",VLOOKUP('Complaints Register'!L49,'Data LookUp Tables'!H$2:I$10,2))</f>
        <v/>
      </c>
      <c r="F49" s="11" t="str">
        <f>IF(A49="","",'Complaints Register'!M49)</f>
        <v/>
      </c>
      <c r="G49" s="11" t="str">
        <f>IF(A49="","",IF('Complaints Register'!D49="",1,IF('Complaints Register'!D49&lt;=Instructions!B$15,2,1)))</f>
        <v/>
      </c>
      <c r="H49" s="11" t="str">
        <f>IF(A49="","",VLOOKUP('Complaints Register'!N49,'Data LookUp Tables'!L$2:M$10,2))</f>
        <v/>
      </c>
      <c r="I49" s="12" t="str">
        <f>IF(A49="","",'Complaints Register'!C49)</f>
        <v/>
      </c>
      <c r="J49" s="12" t="str">
        <f>IF(OR(A49="",G49=1),"",'Complaints Register'!D49)</f>
        <v/>
      </c>
      <c r="K49" s="11" t="str">
        <f>IF(A49="","",IF(G49=1,"",'Complaints Register'!D49-'Complaints Register'!C49))</f>
        <v/>
      </c>
      <c r="L49" s="11" t="str">
        <f>IF($A49="","",VLOOKUP('Complaints Register'!O49,'Data LookUp Tables'!Q$2:R$4,2))</f>
        <v/>
      </c>
      <c r="M49" s="11" t="str">
        <f>IF($A49="","",VLOOKUP('Complaints Register'!P49,'Data LookUp Tables'!$S$2:$T$189,2))</f>
        <v/>
      </c>
      <c r="N49" s="11" t="str">
        <f>IF($A49="","",IF('Complaints Register'!Q49="",999,(VLOOKUP('Complaints Register'!Q49,'Data LookUp Tables'!$S$2:$T$189,2))))</f>
        <v/>
      </c>
      <c r="O49" s="11" t="str">
        <f>IF($A49="","",IF('Complaints Register'!R49="",999,(VLOOKUP('Complaints Register'!R49,'Data LookUp Tables'!$S$2:$T$189,2))))</f>
        <v/>
      </c>
      <c r="P49" s="11" t="str">
        <f>IF($A49="","",VLOOKUP('Complaints Register'!S49,'Data LookUp Tables'!$U$2:$V$97,2))</f>
        <v/>
      </c>
      <c r="Q49" s="11" t="str">
        <f>IF($A49="","",IF('Complaints Register'!T49="",999,VLOOKUP('Complaints Register'!T49,'Data LookUp Tables'!$U$2:$V144,2)))</f>
        <v/>
      </c>
      <c r="R49" s="11" t="str">
        <f>IF($A49="","",IF('Complaints Register'!U49="",999,VLOOKUP('Complaints Register'!U49,'Data LookUp Tables'!$U49:$V$97,2)))</f>
        <v/>
      </c>
      <c r="S49" s="11" t="str">
        <f>IF($A49="","",IF(G49=2,VLOOKUP('Complaints Register'!V49,'Data LookUp Tables'!$W$2:$X$9,2),""))</f>
        <v/>
      </c>
      <c r="T49" s="11" t="str">
        <f>IF($A49="","",IF(G49=2,IF('Complaints Register'!W49="",999,VLOOKUP('Complaints Register'!W49,'Data LookUp Tables'!$W$2:$X$9,2)),""))</f>
        <v/>
      </c>
      <c r="U49" s="11" t="str">
        <f>IF($A49="","",IF(G49=2,IF('Complaints Register'!X49="",999,VLOOKUP('Complaints Register'!X49,'Data LookUp Tables'!$W$2:$X$9,2)),""))</f>
        <v/>
      </c>
      <c r="V49" s="11" t="str">
        <f>IF(OR($A49="",'Complaints Register'!Y49="",'Complaints Register'!Y49&lt;=0),"",ROUND('Complaints Register'!Y49,0))</f>
        <v/>
      </c>
    </row>
    <row r="50" spans="1:22" x14ac:dyDescent="0.3">
      <c r="A50" s="11" t="str">
        <f>IF(OR('Complaints Register'!Z50=1,('Complaints Register'!AA50+'Complaints Register'!AB50)=2),IF(ISBLANK('Complaints Register'!A50),"",'Complaints Register'!A50),"")</f>
        <v/>
      </c>
      <c r="B50" s="11" t="str">
        <f>IF(A50="","",IF('Complaints Register'!E50="","Not Applicable",'Complaints Register'!E50))</f>
        <v/>
      </c>
      <c r="C50" s="11" t="str">
        <f>IF(A50="","",VLOOKUP('Complaints Register'!J50,'Data LookUp Tables'!D$2:E$5,2))</f>
        <v/>
      </c>
      <c r="D50" s="11" t="str">
        <f>IF(OR(A50="",'Complaints Register'!J50&lt;&gt;"Individual or Couple"),"",VLOOKUP('Complaints Register'!K50,'Data LookUp Tables'!F$2:G$5,2))</f>
        <v/>
      </c>
      <c r="E50" s="11" t="str">
        <f>IF(OR(A50="",'Complaints Register'!J50&lt;&gt;"Individual or Couple"),"",VLOOKUP('Complaints Register'!L50,'Data LookUp Tables'!H$2:I$10,2))</f>
        <v/>
      </c>
      <c r="F50" s="11" t="str">
        <f>IF(A50="","",'Complaints Register'!M50)</f>
        <v/>
      </c>
      <c r="G50" s="11" t="str">
        <f>IF(A50="","",IF('Complaints Register'!D50="",1,IF('Complaints Register'!D50&lt;=Instructions!B$15,2,1)))</f>
        <v/>
      </c>
      <c r="H50" s="11" t="str">
        <f>IF(A50="","",VLOOKUP('Complaints Register'!N50,'Data LookUp Tables'!L$2:M$10,2))</f>
        <v/>
      </c>
      <c r="I50" s="12" t="str">
        <f>IF(A50="","",'Complaints Register'!C50)</f>
        <v/>
      </c>
      <c r="J50" s="12" t="str">
        <f>IF(OR(A50="",G50=1),"",'Complaints Register'!D50)</f>
        <v/>
      </c>
      <c r="K50" s="11" t="str">
        <f>IF(A50="","",IF(G50=1,"",'Complaints Register'!D50-'Complaints Register'!C50))</f>
        <v/>
      </c>
      <c r="L50" s="11" t="str">
        <f>IF($A50="","",VLOOKUP('Complaints Register'!O50,'Data LookUp Tables'!Q$2:R$4,2))</f>
        <v/>
      </c>
      <c r="M50" s="11" t="str">
        <f>IF($A50="","",VLOOKUP('Complaints Register'!P50,'Data LookUp Tables'!$S$2:$T$189,2))</f>
        <v/>
      </c>
      <c r="N50" s="11" t="str">
        <f>IF($A50="","",IF('Complaints Register'!Q50="",999,(VLOOKUP('Complaints Register'!Q50,'Data LookUp Tables'!$S$2:$T$189,2))))</f>
        <v/>
      </c>
      <c r="O50" s="11" t="str">
        <f>IF($A50="","",IF('Complaints Register'!R50="",999,(VLOOKUP('Complaints Register'!R50,'Data LookUp Tables'!$S$2:$T$189,2))))</f>
        <v/>
      </c>
      <c r="P50" s="11" t="str">
        <f>IF($A50="","",VLOOKUP('Complaints Register'!S50,'Data LookUp Tables'!$U$2:$V$97,2))</f>
        <v/>
      </c>
      <c r="Q50" s="11" t="str">
        <f>IF($A50="","",IF('Complaints Register'!T50="",999,VLOOKUP('Complaints Register'!T50,'Data LookUp Tables'!$U$2:$V145,2)))</f>
        <v/>
      </c>
      <c r="R50" s="11" t="str">
        <f>IF($A50="","",IF('Complaints Register'!U50="",999,VLOOKUP('Complaints Register'!U50,'Data LookUp Tables'!$U50:$V$97,2)))</f>
        <v/>
      </c>
      <c r="S50" s="11" t="str">
        <f>IF($A50="","",IF(G50=2,VLOOKUP('Complaints Register'!V50,'Data LookUp Tables'!$W$2:$X$9,2),""))</f>
        <v/>
      </c>
      <c r="T50" s="11" t="str">
        <f>IF($A50="","",IF(G50=2,IF('Complaints Register'!W50="",999,VLOOKUP('Complaints Register'!W50,'Data LookUp Tables'!$W$2:$X$9,2)),""))</f>
        <v/>
      </c>
      <c r="U50" s="11" t="str">
        <f>IF($A50="","",IF(G50=2,IF('Complaints Register'!X50="",999,VLOOKUP('Complaints Register'!X50,'Data LookUp Tables'!$W$2:$X$9,2)),""))</f>
        <v/>
      </c>
      <c r="V50" s="11" t="str">
        <f>IF(OR($A50="",'Complaints Register'!Y50="",'Complaints Register'!Y50&lt;=0),"",ROUND('Complaints Register'!Y50,0))</f>
        <v/>
      </c>
    </row>
    <row r="51" spans="1:22" x14ac:dyDescent="0.3">
      <c r="A51" s="11" t="str">
        <f>IF(OR('Complaints Register'!Z51=1,('Complaints Register'!AA51+'Complaints Register'!AB51)=2),IF(ISBLANK('Complaints Register'!A51),"",'Complaints Register'!A51),"")</f>
        <v/>
      </c>
      <c r="B51" s="11" t="str">
        <f>IF(A51="","",IF('Complaints Register'!E51="","Not Applicable",'Complaints Register'!E51))</f>
        <v/>
      </c>
      <c r="C51" s="11" t="str">
        <f>IF(A51="","",VLOOKUP('Complaints Register'!J51,'Data LookUp Tables'!D$2:E$5,2))</f>
        <v/>
      </c>
      <c r="D51" s="11" t="str">
        <f>IF(OR(A51="",'Complaints Register'!J51&lt;&gt;"Individual or Couple"),"",VLOOKUP('Complaints Register'!K51,'Data LookUp Tables'!F$2:G$5,2))</f>
        <v/>
      </c>
      <c r="E51" s="11" t="str">
        <f>IF(OR(A51="",'Complaints Register'!J51&lt;&gt;"Individual or Couple"),"",VLOOKUP('Complaints Register'!L51,'Data LookUp Tables'!H$2:I$10,2))</f>
        <v/>
      </c>
      <c r="F51" s="11" t="str">
        <f>IF(A51="","",'Complaints Register'!M51)</f>
        <v/>
      </c>
      <c r="G51" s="11" t="str">
        <f>IF(A51="","",IF('Complaints Register'!D51="",1,IF('Complaints Register'!D51&lt;=Instructions!B$15,2,1)))</f>
        <v/>
      </c>
      <c r="H51" s="11" t="str">
        <f>IF(A51="","",VLOOKUP('Complaints Register'!N51,'Data LookUp Tables'!L$2:M$10,2))</f>
        <v/>
      </c>
      <c r="I51" s="12" t="str">
        <f>IF(A51="","",'Complaints Register'!C51)</f>
        <v/>
      </c>
      <c r="J51" s="12" t="str">
        <f>IF(OR(A51="",G51=1),"",'Complaints Register'!D51)</f>
        <v/>
      </c>
      <c r="K51" s="11" t="str">
        <f>IF(A51="","",IF(G51=1,"",'Complaints Register'!D51-'Complaints Register'!C51))</f>
        <v/>
      </c>
      <c r="L51" s="11" t="str">
        <f>IF($A51="","",VLOOKUP('Complaints Register'!O51,'Data LookUp Tables'!Q$2:R$4,2))</f>
        <v/>
      </c>
      <c r="M51" s="11" t="str">
        <f>IF($A51="","",VLOOKUP('Complaints Register'!P51,'Data LookUp Tables'!$S$2:$T$189,2))</f>
        <v/>
      </c>
      <c r="N51" s="11" t="str">
        <f>IF($A51="","",IF('Complaints Register'!Q51="",999,(VLOOKUP('Complaints Register'!Q51,'Data LookUp Tables'!$S$2:$T$189,2))))</f>
        <v/>
      </c>
      <c r="O51" s="11" t="str">
        <f>IF($A51="","",IF('Complaints Register'!R51="",999,(VLOOKUP('Complaints Register'!R51,'Data LookUp Tables'!$S$2:$T$189,2))))</f>
        <v/>
      </c>
      <c r="P51" s="11" t="str">
        <f>IF($A51="","",VLOOKUP('Complaints Register'!S51,'Data LookUp Tables'!$U$2:$V$97,2))</f>
        <v/>
      </c>
      <c r="Q51" s="11" t="str">
        <f>IF($A51="","",IF('Complaints Register'!T51="",999,VLOOKUP('Complaints Register'!T51,'Data LookUp Tables'!$U$2:$V146,2)))</f>
        <v/>
      </c>
      <c r="R51" s="11" t="str">
        <f>IF($A51="","",IF('Complaints Register'!U51="",999,VLOOKUP('Complaints Register'!U51,'Data LookUp Tables'!$U51:$V$97,2)))</f>
        <v/>
      </c>
      <c r="S51" s="11" t="str">
        <f>IF($A51="","",IF(G51=2,VLOOKUP('Complaints Register'!V51,'Data LookUp Tables'!$W$2:$X$9,2),""))</f>
        <v/>
      </c>
      <c r="T51" s="11" t="str">
        <f>IF($A51="","",IF(G51=2,IF('Complaints Register'!W51="",999,VLOOKUP('Complaints Register'!W51,'Data LookUp Tables'!$W$2:$X$9,2)),""))</f>
        <v/>
      </c>
      <c r="U51" s="11" t="str">
        <f>IF($A51="","",IF(G51=2,IF('Complaints Register'!X51="",999,VLOOKUP('Complaints Register'!X51,'Data LookUp Tables'!$W$2:$X$9,2)),""))</f>
        <v/>
      </c>
      <c r="V51" s="11" t="str">
        <f>IF(OR($A51="",'Complaints Register'!Y51="",'Complaints Register'!Y51&lt;=0),"",ROUND('Complaints Register'!Y51,0))</f>
        <v/>
      </c>
    </row>
    <row r="52" spans="1:22" x14ac:dyDescent="0.3">
      <c r="A52" s="11" t="str">
        <f>IF(OR('Complaints Register'!Z52=1,('Complaints Register'!AA52+'Complaints Register'!AB52)=2),IF(ISBLANK('Complaints Register'!A52),"",'Complaints Register'!A52),"")</f>
        <v/>
      </c>
      <c r="B52" s="11" t="str">
        <f>IF(A52="","",IF('Complaints Register'!E52="","Not Applicable",'Complaints Register'!E52))</f>
        <v/>
      </c>
      <c r="C52" s="11" t="str">
        <f>IF(A52="","",VLOOKUP('Complaints Register'!J52,'Data LookUp Tables'!D$2:E$5,2))</f>
        <v/>
      </c>
      <c r="D52" s="11" t="str">
        <f>IF(OR(A52="",'Complaints Register'!J52&lt;&gt;"Individual or Couple"),"",VLOOKUP('Complaints Register'!K52,'Data LookUp Tables'!F$2:G$5,2))</f>
        <v/>
      </c>
      <c r="E52" s="11" t="str">
        <f>IF(OR(A52="",'Complaints Register'!J52&lt;&gt;"Individual or Couple"),"",VLOOKUP('Complaints Register'!L52,'Data LookUp Tables'!H$2:I$10,2))</f>
        <v/>
      </c>
      <c r="F52" s="11" t="str">
        <f>IF(A52="","",'Complaints Register'!M52)</f>
        <v/>
      </c>
      <c r="G52" s="11" t="str">
        <f>IF(A52="","",IF('Complaints Register'!D52="",1,IF('Complaints Register'!D52&lt;=Instructions!B$15,2,1)))</f>
        <v/>
      </c>
      <c r="H52" s="11" t="str">
        <f>IF(A52="","",VLOOKUP('Complaints Register'!N52,'Data LookUp Tables'!L$2:M$10,2))</f>
        <v/>
      </c>
      <c r="I52" s="12" t="str">
        <f>IF(A52="","",'Complaints Register'!C52)</f>
        <v/>
      </c>
      <c r="J52" s="12" t="str">
        <f>IF(OR(A52="",G52=1),"",'Complaints Register'!D52)</f>
        <v/>
      </c>
      <c r="K52" s="11" t="str">
        <f>IF(A52="","",IF(G52=1,"",'Complaints Register'!D52-'Complaints Register'!C52))</f>
        <v/>
      </c>
      <c r="L52" s="11" t="str">
        <f>IF($A52="","",VLOOKUP('Complaints Register'!O52,'Data LookUp Tables'!Q$2:R$4,2))</f>
        <v/>
      </c>
      <c r="M52" s="11" t="str">
        <f>IF($A52="","",VLOOKUP('Complaints Register'!P52,'Data LookUp Tables'!$S$2:$T$189,2))</f>
        <v/>
      </c>
      <c r="N52" s="11" t="str">
        <f>IF($A52="","",IF('Complaints Register'!Q52="",999,(VLOOKUP('Complaints Register'!Q52,'Data LookUp Tables'!$S$2:$T$189,2))))</f>
        <v/>
      </c>
      <c r="O52" s="11" t="str">
        <f>IF($A52="","",IF('Complaints Register'!R52="",999,(VLOOKUP('Complaints Register'!R52,'Data LookUp Tables'!$S$2:$T$189,2))))</f>
        <v/>
      </c>
      <c r="P52" s="11" t="str">
        <f>IF($A52="","",VLOOKUP('Complaints Register'!S52,'Data LookUp Tables'!$U$2:$V$97,2))</f>
        <v/>
      </c>
      <c r="Q52" s="11" t="str">
        <f>IF($A52="","",IF('Complaints Register'!T52="",999,VLOOKUP('Complaints Register'!T52,'Data LookUp Tables'!$U$2:$V147,2)))</f>
        <v/>
      </c>
      <c r="R52" s="11" t="str">
        <f>IF($A52="","",IF('Complaints Register'!U52="",999,VLOOKUP('Complaints Register'!U52,'Data LookUp Tables'!$U52:$V$97,2)))</f>
        <v/>
      </c>
      <c r="S52" s="11" t="str">
        <f>IF($A52="","",IF(G52=2,VLOOKUP('Complaints Register'!V52,'Data LookUp Tables'!$W$2:$X$9,2),""))</f>
        <v/>
      </c>
      <c r="T52" s="11" t="str">
        <f>IF($A52="","",IF(G52=2,IF('Complaints Register'!W52="",999,VLOOKUP('Complaints Register'!W52,'Data LookUp Tables'!$W$2:$X$9,2)),""))</f>
        <v/>
      </c>
      <c r="U52" s="11" t="str">
        <f>IF($A52="","",IF(G52=2,IF('Complaints Register'!X52="",999,VLOOKUP('Complaints Register'!X52,'Data LookUp Tables'!$W$2:$X$9,2)),""))</f>
        <v/>
      </c>
      <c r="V52" s="11" t="str">
        <f>IF(OR($A52="",'Complaints Register'!Y52="",'Complaints Register'!Y52&lt;=0),"",ROUND('Complaints Register'!Y52,0))</f>
        <v/>
      </c>
    </row>
    <row r="53" spans="1:22" x14ac:dyDescent="0.3">
      <c r="A53" s="11" t="str">
        <f>IF(OR('Complaints Register'!Z53=1,('Complaints Register'!AA53+'Complaints Register'!AB53)=2),IF(ISBLANK('Complaints Register'!A53),"",'Complaints Register'!A53),"")</f>
        <v/>
      </c>
      <c r="B53" s="11" t="str">
        <f>IF(A53="","",IF('Complaints Register'!E53="","Not Applicable",'Complaints Register'!E53))</f>
        <v/>
      </c>
      <c r="C53" s="11" t="str">
        <f>IF(A53="","",VLOOKUP('Complaints Register'!J53,'Data LookUp Tables'!D$2:E$5,2))</f>
        <v/>
      </c>
      <c r="D53" s="11" t="str">
        <f>IF(OR(A53="",'Complaints Register'!J53&lt;&gt;"Individual or Couple"),"",VLOOKUP('Complaints Register'!K53,'Data LookUp Tables'!F$2:G$5,2))</f>
        <v/>
      </c>
      <c r="E53" s="11" t="str">
        <f>IF(OR(A53="",'Complaints Register'!J53&lt;&gt;"Individual or Couple"),"",VLOOKUP('Complaints Register'!L53,'Data LookUp Tables'!H$2:I$10,2))</f>
        <v/>
      </c>
      <c r="F53" s="11" t="str">
        <f>IF(A53="","",'Complaints Register'!M53)</f>
        <v/>
      </c>
      <c r="G53" s="11" t="str">
        <f>IF(A53="","",IF('Complaints Register'!D53="",1,IF('Complaints Register'!D53&lt;=Instructions!B$15,2,1)))</f>
        <v/>
      </c>
      <c r="H53" s="11" t="str">
        <f>IF(A53="","",VLOOKUP('Complaints Register'!N53,'Data LookUp Tables'!L$2:M$10,2))</f>
        <v/>
      </c>
      <c r="I53" s="12" t="str">
        <f>IF(A53="","",'Complaints Register'!C53)</f>
        <v/>
      </c>
      <c r="J53" s="12" t="str">
        <f>IF(OR(A53="",G53=1),"",'Complaints Register'!D53)</f>
        <v/>
      </c>
      <c r="K53" s="11" t="str">
        <f>IF(A53="","",IF(G53=1,"",'Complaints Register'!D53-'Complaints Register'!C53))</f>
        <v/>
      </c>
      <c r="L53" s="11" t="str">
        <f>IF($A53="","",VLOOKUP('Complaints Register'!O53,'Data LookUp Tables'!Q$2:R$4,2))</f>
        <v/>
      </c>
      <c r="M53" s="11" t="str">
        <f>IF($A53="","",VLOOKUP('Complaints Register'!P53,'Data LookUp Tables'!$S$2:$T$189,2))</f>
        <v/>
      </c>
      <c r="N53" s="11" t="str">
        <f>IF($A53="","",IF('Complaints Register'!Q53="",999,(VLOOKUP('Complaints Register'!Q53,'Data LookUp Tables'!$S$2:$T$189,2))))</f>
        <v/>
      </c>
      <c r="O53" s="11" t="str">
        <f>IF($A53="","",IF('Complaints Register'!R53="",999,(VLOOKUP('Complaints Register'!R53,'Data LookUp Tables'!$S$2:$T$189,2))))</f>
        <v/>
      </c>
      <c r="P53" s="11" t="str">
        <f>IF($A53="","",VLOOKUP('Complaints Register'!S53,'Data LookUp Tables'!$U$2:$V$97,2))</f>
        <v/>
      </c>
      <c r="Q53" s="11" t="str">
        <f>IF($A53="","",IF('Complaints Register'!T53="",999,VLOOKUP('Complaints Register'!T53,'Data LookUp Tables'!$U$2:$V148,2)))</f>
        <v/>
      </c>
      <c r="R53" s="11" t="str">
        <f>IF($A53="","",IF('Complaints Register'!U53="",999,VLOOKUP('Complaints Register'!U53,'Data LookUp Tables'!$U53:$V$97,2)))</f>
        <v/>
      </c>
      <c r="S53" s="11" t="str">
        <f>IF($A53="","",IF(G53=2,VLOOKUP('Complaints Register'!V53,'Data LookUp Tables'!$W$2:$X$9,2),""))</f>
        <v/>
      </c>
      <c r="T53" s="11" t="str">
        <f>IF($A53="","",IF(G53=2,IF('Complaints Register'!W53="",999,VLOOKUP('Complaints Register'!W53,'Data LookUp Tables'!$W$2:$X$9,2)),""))</f>
        <v/>
      </c>
      <c r="U53" s="11" t="str">
        <f>IF($A53="","",IF(G53=2,IF('Complaints Register'!X53="",999,VLOOKUP('Complaints Register'!X53,'Data LookUp Tables'!$W$2:$X$9,2)),""))</f>
        <v/>
      </c>
      <c r="V53" s="11" t="str">
        <f>IF(OR($A53="",'Complaints Register'!Y53="",'Complaints Register'!Y53&lt;=0),"",ROUND('Complaints Register'!Y53,0))</f>
        <v/>
      </c>
    </row>
    <row r="54" spans="1:22" x14ac:dyDescent="0.3">
      <c r="A54" s="11" t="str">
        <f>IF(OR('Complaints Register'!Z54=1,('Complaints Register'!AA54+'Complaints Register'!AB54)=2),IF(ISBLANK('Complaints Register'!A54),"",'Complaints Register'!A54),"")</f>
        <v/>
      </c>
      <c r="B54" s="11" t="str">
        <f>IF(A54="","",IF('Complaints Register'!E54="","Not Applicable",'Complaints Register'!E54))</f>
        <v/>
      </c>
      <c r="C54" s="11" t="str">
        <f>IF(A54="","",VLOOKUP('Complaints Register'!J54,'Data LookUp Tables'!D$2:E$5,2))</f>
        <v/>
      </c>
      <c r="D54" s="11" t="str">
        <f>IF(OR(A54="",'Complaints Register'!J54&lt;&gt;"Individual or Couple"),"",VLOOKUP('Complaints Register'!K54,'Data LookUp Tables'!F$2:G$5,2))</f>
        <v/>
      </c>
      <c r="E54" s="11" t="str">
        <f>IF(OR(A54="",'Complaints Register'!J54&lt;&gt;"Individual or Couple"),"",VLOOKUP('Complaints Register'!L54,'Data LookUp Tables'!H$2:I$10,2))</f>
        <v/>
      </c>
      <c r="F54" s="11" t="str">
        <f>IF(A54="","",'Complaints Register'!M54)</f>
        <v/>
      </c>
      <c r="G54" s="11" t="str">
        <f>IF(A54="","",IF('Complaints Register'!D54="",1,IF('Complaints Register'!D54&lt;=Instructions!B$15,2,1)))</f>
        <v/>
      </c>
      <c r="H54" s="11" t="str">
        <f>IF(A54="","",VLOOKUP('Complaints Register'!N54,'Data LookUp Tables'!L$2:M$10,2))</f>
        <v/>
      </c>
      <c r="I54" s="12" t="str">
        <f>IF(A54="","",'Complaints Register'!C54)</f>
        <v/>
      </c>
      <c r="J54" s="12" t="str">
        <f>IF(OR(A54="",G54=1),"",'Complaints Register'!D54)</f>
        <v/>
      </c>
      <c r="K54" s="11" t="str">
        <f>IF(A54="","",IF(G54=1,"",'Complaints Register'!D54-'Complaints Register'!C54))</f>
        <v/>
      </c>
      <c r="L54" s="11" t="str">
        <f>IF($A54="","",VLOOKUP('Complaints Register'!O54,'Data LookUp Tables'!Q$2:R$4,2))</f>
        <v/>
      </c>
      <c r="M54" s="11" t="str">
        <f>IF($A54="","",VLOOKUP('Complaints Register'!P54,'Data LookUp Tables'!$S$2:$T$189,2))</f>
        <v/>
      </c>
      <c r="N54" s="11" t="str">
        <f>IF($A54="","",IF('Complaints Register'!Q54="",999,(VLOOKUP('Complaints Register'!Q54,'Data LookUp Tables'!$S$2:$T$189,2))))</f>
        <v/>
      </c>
      <c r="O54" s="11" t="str">
        <f>IF($A54="","",IF('Complaints Register'!R54="",999,(VLOOKUP('Complaints Register'!R54,'Data LookUp Tables'!$S$2:$T$189,2))))</f>
        <v/>
      </c>
      <c r="P54" s="11" t="str">
        <f>IF($A54="","",VLOOKUP('Complaints Register'!S54,'Data LookUp Tables'!$U$2:$V$97,2))</f>
        <v/>
      </c>
      <c r="Q54" s="11" t="str">
        <f>IF($A54="","",IF('Complaints Register'!T54="",999,VLOOKUP('Complaints Register'!T54,'Data LookUp Tables'!$U$2:$V149,2)))</f>
        <v/>
      </c>
      <c r="R54" s="11" t="str">
        <f>IF($A54="","",IF('Complaints Register'!U54="",999,VLOOKUP('Complaints Register'!U54,'Data LookUp Tables'!$U54:$V$97,2)))</f>
        <v/>
      </c>
      <c r="S54" s="11" t="str">
        <f>IF($A54="","",IF(G54=2,VLOOKUP('Complaints Register'!V54,'Data LookUp Tables'!$W$2:$X$9,2),""))</f>
        <v/>
      </c>
      <c r="T54" s="11" t="str">
        <f>IF($A54="","",IF(G54=2,IF('Complaints Register'!W54="",999,VLOOKUP('Complaints Register'!W54,'Data LookUp Tables'!$W$2:$X$9,2)),""))</f>
        <v/>
      </c>
      <c r="U54" s="11" t="str">
        <f>IF($A54="","",IF(G54=2,IF('Complaints Register'!X54="",999,VLOOKUP('Complaints Register'!X54,'Data LookUp Tables'!$W$2:$X$9,2)),""))</f>
        <v/>
      </c>
      <c r="V54" s="11" t="str">
        <f>IF(OR($A54="",'Complaints Register'!Y54="",'Complaints Register'!Y54&lt;=0),"",ROUND('Complaints Register'!Y54,0))</f>
        <v/>
      </c>
    </row>
    <row r="55" spans="1:22" x14ac:dyDescent="0.3">
      <c r="A55" s="11" t="str">
        <f>IF(OR('Complaints Register'!Z55=1,('Complaints Register'!AA55+'Complaints Register'!AB55)=2),IF(ISBLANK('Complaints Register'!A55),"",'Complaints Register'!A55),"")</f>
        <v/>
      </c>
      <c r="B55" s="11" t="str">
        <f>IF(A55="","",IF('Complaints Register'!E55="","Not Applicable",'Complaints Register'!E55))</f>
        <v/>
      </c>
      <c r="C55" s="11" t="str">
        <f>IF(A55="","",VLOOKUP('Complaints Register'!J55,'Data LookUp Tables'!D$2:E$5,2))</f>
        <v/>
      </c>
      <c r="D55" s="11" t="str">
        <f>IF(OR(A55="",'Complaints Register'!J55&lt;&gt;"Individual or Couple"),"",VLOOKUP('Complaints Register'!K55,'Data LookUp Tables'!F$2:G$5,2))</f>
        <v/>
      </c>
      <c r="E55" s="11" t="str">
        <f>IF(OR(A55="",'Complaints Register'!J55&lt;&gt;"Individual or Couple"),"",VLOOKUP('Complaints Register'!L55,'Data LookUp Tables'!H$2:I$10,2))</f>
        <v/>
      </c>
      <c r="F55" s="11" t="str">
        <f>IF(A55="","",'Complaints Register'!M55)</f>
        <v/>
      </c>
      <c r="G55" s="11" t="str">
        <f>IF(A55="","",IF('Complaints Register'!D55="",1,IF('Complaints Register'!D55&lt;=Instructions!B$15,2,1)))</f>
        <v/>
      </c>
      <c r="H55" s="11" t="str">
        <f>IF(A55="","",VLOOKUP('Complaints Register'!N55,'Data LookUp Tables'!L$2:M$10,2))</f>
        <v/>
      </c>
      <c r="I55" s="12" t="str">
        <f>IF(A55="","",'Complaints Register'!C55)</f>
        <v/>
      </c>
      <c r="J55" s="12" t="str">
        <f>IF(OR(A55="",G55=1),"",'Complaints Register'!D55)</f>
        <v/>
      </c>
      <c r="K55" s="11" t="str">
        <f>IF(A55="","",IF(G55=1,"",'Complaints Register'!D55-'Complaints Register'!C55))</f>
        <v/>
      </c>
      <c r="L55" s="11" t="str">
        <f>IF($A55="","",VLOOKUP('Complaints Register'!O55,'Data LookUp Tables'!Q$2:R$4,2))</f>
        <v/>
      </c>
      <c r="M55" s="11" t="str">
        <f>IF($A55="","",VLOOKUP('Complaints Register'!P55,'Data LookUp Tables'!$S$2:$T$189,2))</f>
        <v/>
      </c>
      <c r="N55" s="11" t="str">
        <f>IF($A55="","",IF('Complaints Register'!Q55="",999,(VLOOKUP('Complaints Register'!Q55,'Data LookUp Tables'!$S$2:$T$189,2))))</f>
        <v/>
      </c>
      <c r="O55" s="11" t="str">
        <f>IF($A55="","",IF('Complaints Register'!R55="",999,(VLOOKUP('Complaints Register'!R55,'Data LookUp Tables'!$S$2:$T$189,2))))</f>
        <v/>
      </c>
      <c r="P55" s="11" t="str">
        <f>IF($A55="","",VLOOKUP('Complaints Register'!S55,'Data LookUp Tables'!$U$2:$V$97,2))</f>
        <v/>
      </c>
      <c r="Q55" s="11" t="str">
        <f>IF($A55="","",IF('Complaints Register'!T55="",999,VLOOKUP('Complaints Register'!T55,'Data LookUp Tables'!$U$2:$V150,2)))</f>
        <v/>
      </c>
      <c r="R55" s="11" t="str">
        <f>IF($A55="","",IF('Complaints Register'!U55="",999,VLOOKUP('Complaints Register'!U55,'Data LookUp Tables'!$U55:$V$97,2)))</f>
        <v/>
      </c>
      <c r="S55" s="11" t="str">
        <f>IF($A55="","",IF(G55=2,VLOOKUP('Complaints Register'!V55,'Data LookUp Tables'!$W$2:$X$9,2),""))</f>
        <v/>
      </c>
      <c r="T55" s="11" t="str">
        <f>IF($A55="","",IF(G55=2,IF('Complaints Register'!W55="",999,VLOOKUP('Complaints Register'!W55,'Data LookUp Tables'!$W$2:$X$9,2)),""))</f>
        <v/>
      </c>
      <c r="U55" s="11" t="str">
        <f>IF($A55="","",IF(G55=2,IF('Complaints Register'!X55="",999,VLOOKUP('Complaints Register'!X55,'Data LookUp Tables'!$W$2:$X$9,2)),""))</f>
        <v/>
      </c>
      <c r="V55" s="11" t="str">
        <f>IF(OR($A55="",'Complaints Register'!Y55="",'Complaints Register'!Y55&lt;=0),"",ROUND('Complaints Register'!Y55,0))</f>
        <v/>
      </c>
    </row>
    <row r="56" spans="1:22" x14ac:dyDescent="0.3">
      <c r="A56" s="11" t="str">
        <f>IF(OR('Complaints Register'!Z56=1,('Complaints Register'!AA56+'Complaints Register'!AB56)=2),IF(ISBLANK('Complaints Register'!A56),"",'Complaints Register'!A56),"")</f>
        <v/>
      </c>
      <c r="B56" s="11" t="str">
        <f>IF(A56="","",IF('Complaints Register'!E56="","Not Applicable",'Complaints Register'!E56))</f>
        <v/>
      </c>
      <c r="C56" s="11" t="str">
        <f>IF(A56="","",VLOOKUP('Complaints Register'!J56,'Data LookUp Tables'!D$2:E$5,2))</f>
        <v/>
      </c>
      <c r="D56" s="11" t="str">
        <f>IF(OR(A56="",'Complaints Register'!J56&lt;&gt;"Individual or Couple"),"",VLOOKUP('Complaints Register'!K56,'Data LookUp Tables'!F$2:G$5,2))</f>
        <v/>
      </c>
      <c r="E56" s="11" t="str">
        <f>IF(OR(A56="",'Complaints Register'!J56&lt;&gt;"Individual or Couple"),"",VLOOKUP('Complaints Register'!L56,'Data LookUp Tables'!H$2:I$10,2))</f>
        <v/>
      </c>
      <c r="F56" s="11" t="str">
        <f>IF(A56="","",'Complaints Register'!M56)</f>
        <v/>
      </c>
      <c r="G56" s="11" t="str">
        <f>IF(A56="","",IF('Complaints Register'!D56="",1,IF('Complaints Register'!D56&lt;=Instructions!B$15,2,1)))</f>
        <v/>
      </c>
      <c r="H56" s="11" t="str">
        <f>IF(A56="","",VLOOKUP('Complaints Register'!N56,'Data LookUp Tables'!L$2:M$10,2))</f>
        <v/>
      </c>
      <c r="I56" s="12" t="str">
        <f>IF(A56="","",'Complaints Register'!C56)</f>
        <v/>
      </c>
      <c r="J56" s="12" t="str">
        <f>IF(OR(A56="",G56=1),"",'Complaints Register'!D56)</f>
        <v/>
      </c>
      <c r="K56" s="11" t="str">
        <f>IF(A56="","",IF(G56=1,"",'Complaints Register'!D56-'Complaints Register'!C56))</f>
        <v/>
      </c>
      <c r="L56" s="11" t="str">
        <f>IF($A56="","",VLOOKUP('Complaints Register'!O56,'Data LookUp Tables'!Q$2:R$4,2))</f>
        <v/>
      </c>
      <c r="M56" s="11" t="str">
        <f>IF($A56="","",VLOOKUP('Complaints Register'!P56,'Data LookUp Tables'!$S$2:$T$189,2))</f>
        <v/>
      </c>
      <c r="N56" s="11" t="str">
        <f>IF($A56="","",IF('Complaints Register'!Q56="",999,(VLOOKUP('Complaints Register'!Q56,'Data LookUp Tables'!$S$2:$T$189,2))))</f>
        <v/>
      </c>
      <c r="O56" s="11" t="str">
        <f>IF($A56="","",IF('Complaints Register'!R56="",999,(VLOOKUP('Complaints Register'!R56,'Data LookUp Tables'!$S$2:$T$189,2))))</f>
        <v/>
      </c>
      <c r="P56" s="11" t="str">
        <f>IF($A56="","",VLOOKUP('Complaints Register'!S56,'Data LookUp Tables'!$U$2:$V$97,2))</f>
        <v/>
      </c>
      <c r="Q56" s="11" t="str">
        <f>IF($A56="","",IF('Complaints Register'!T56="",999,VLOOKUP('Complaints Register'!T56,'Data LookUp Tables'!$U$2:$V151,2)))</f>
        <v/>
      </c>
      <c r="R56" s="11" t="str">
        <f>IF($A56="","",IF('Complaints Register'!U56="",999,VLOOKUP('Complaints Register'!U56,'Data LookUp Tables'!$U56:$V$97,2)))</f>
        <v/>
      </c>
      <c r="S56" s="11" t="str">
        <f>IF($A56="","",IF(G56=2,VLOOKUP('Complaints Register'!V56,'Data LookUp Tables'!$W$2:$X$9,2),""))</f>
        <v/>
      </c>
      <c r="T56" s="11" t="str">
        <f>IF($A56="","",IF(G56=2,IF('Complaints Register'!W56="",999,VLOOKUP('Complaints Register'!W56,'Data LookUp Tables'!$W$2:$X$9,2)),""))</f>
        <v/>
      </c>
      <c r="U56" s="11" t="str">
        <f>IF($A56="","",IF(G56=2,IF('Complaints Register'!X56="",999,VLOOKUP('Complaints Register'!X56,'Data LookUp Tables'!$W$2:$X$9,2)),""))</f>
        <v/>
      </c>
      <c r="V56" s="11" t="str">
        <f>IF(OR($A56="",'Complaints Register'!Y56="",'Complaints Register'!Y56&lt;=0),"",ROUND('Complaints Register'!Y56,0))</f>
        <v/>
      </c>
    </row>
    <row r="57" spans="1:22" x14ac:dyDescent="0.3">
      <c r="A57" s="11" t="str">
        <f>IF(OR('Complaints Register'!Z57=1,('Complaints Register'!AA57+'Complaints Register'!AB57)=2),IF(ISBLANK('Complaints Register'!A57),"",'Complaints Register'!A57),"")</f>
        <v/>
      </c>
      <c r="B57" s="11" t="str">
        <f>IF(A57="","",IF('Complaints Register'!E57="","Not Applicable",'Complaints Register'!E57))</f>
        <v/>
      </c>
      <c r="C57" s="11" t="str">
        <f>IF(A57="","",VLOOKUP('Complaints Register'!J57,'Data LookUp Tables'!D$2:E$5,2))</f>
        <v/>
      </c>
      <c r="D57" s="11" t="str">
        <f>IF(OR(A57="",'Complaints Register'!J57&lt;&gt;"Individual or Couple"),"",VLOOKUP('Complaints Register'!K57,'Data LookUp Tables'!F$2:G$5,2))</f>
        <v/>
      </c>
      <c r="E57" s="11" t="str">
        <f>IF(OR(A57="",'Complaints Register'!J57&lt;&gt;"Individual or Couple"),"",VLOOKUP('Complaints Register'!L57,'Data LookUp Tables'!H$2:I$10,2))</f>
        <v/>
      </c>
      <c r="F57" s="11" t="str">
        <f>IF(A57="","",'Complaints Register'!M57)</f>
        <v/>
      </c>
      <c r="G57" s="11" t="str">
        <f>IF(A57="","",IF('Complaints Register'!D57="",1,IF('Complaints Register'!D57&lt;=Instructions!B$15,2,1)))</f>
        <v/>
      </c>
      <c r="H57" s="11" t="str">
        <f>IF(A57="","",VLOOKUP('Complaints Register'!N57,'Data LookUp Tables'!L$2:M$10,2))</f>
        <v/>
      </c>
      <c r="I57" s="12" t="str">
        <f>IF(A57="","",'Complaints Register'!C57)</f>
        <v/>
      </c>
      <c r="J57" s="12" t="str">
        <f>IF(OR(A57="",G57=1),"",'Complaints Register'!D57)</f>
        <v/>
      </c>
      <c r="K57" s="11" t="str">
        <f>IF(A57="","",IF(G57=1,"",'Complaints Register'!D57-'Complaints Register'!C57))</f>
        <v/>
      </c>
      <c r="L57" s="11" t="str">
        <f>IF($A57="","",VLOOKUP('Complaints Register'!O57,'Data LookUp Tables'!Q$2:R$4,2))</f>
        <v/>
      </c>
      <c r="M57" s="11" t="str">
        <f>IF($A57="","",VLOOKUP('Complaints Register'!P57,'Data LookUp Tables'!$S$2:$T$189,2))</f>
        <v/>
      </c>
      <c r="N57" s="11" t="str">
        <f>IF($A57="","",IF('Complaints Register'!Q57="",999,(VLOOKUP('Complaints Register'!Q57,'Data LookUp Tables'!$S$2:$T$189,2))))</f>
        <v/>
      </c>
      <c r="O57" s="11" t="str">
        <f>IF($A57="","",IF('Complaints Register'!R57="",999,(VLOOKUP('Complaints Register'!R57,'Data LookUp Tables'!$S$2:$T$189,2))))</f>
        <v/>
      </c>
      <c r="P57" s="11" t="str">
        <f>IF($A57="","",VLOOKUP('Complaints Register'!S57,'Data LookUp Tables'!$U$2:$V$97,2))</f>
        <v/>
      </c>
      <c r="Q57" s="11" t="str">
        <f>IF($A57="","",IF('Complaints Register'!T57="",999,VLOOKUP('Complaints Register'!T57,'Data LookUp Tables'!$U$2:$V152,2)))</f>
        <v/>
      </c>
      <c r="R57" s="11" t="str">
        <f>IF($A57="","",IF('Complaints Register'!U57="",999,VLOOKUP('Complaints Register'!U57,'Data LookUp Tables'!$U57:$V$97,2)))</f>
        <v/>
      </c>
      <c r="S57" s="11" t="str">
        <f>IF($A57="","",IF(G57=2,VLOOKUP('Complaints Register'!V57,'Data LookUp Tables'!$W$2:$X$9,2),""))</f>
        <v/>
      </c>
      <c r="T57" s="11" t="str">
        <f>IF($A57="","",IF(G57=2,IF('Complaints Register'!W57="",999,VLOOKUP('Complaints Register'!W57,'Data LookUp Tables'!$W$2:$X$9,2)),""))</f>
        <v/>
      </c>
      <c r="U57" s="11" t="str">
        <f>IF($A57="","",IF(G57=2,IF('Complaints Register'!X57="",999,VLOOKUP('Complaints Register'!X57,'Data LookUp Tables'!$W$2:$X$9,2)),""))</f>
        <v/>
      </c>
      <c r="V57" s="11" t="str">
        <f>IF(OR($A57="",'Complaints Register'!Y57="",'Complaints Register'!Y57&lt;=0),"",ROUND('Complaints Register'!Y57,0))</f>
        <v/>
      </c>
    </row>
    <row r="58" spans="1:22" x14ac:dyDescent="0.3">
      <c r="A58" s="11" t="str">
        <f>IF(OR('Complaints Register'!Z58=1,('Complaints Register'!AA58+'Complaints Register'!AB58)=2),IF(ISBLANK('Complaints Register'!A58),"",'Complaints Register'!A58),"")</f>
        <v/>
      </c>
      <c r="B58" s="11" t="str">
        <f>IF(A58="","",IF('Complaints Register'!E58="","Not Applicable",'Complaints Register'!E58))</f>
        <v/>
      </c>
      <c r="C58" s="11" t="str">
        <f>IF(A58="","",VLOOKUP('Complaints Register'!J58,'Data LookUp Tables'!D$2:E$5,2))</f>
        <v/>
      </c>
      <c r="D58" s="11" t="str">
        <f>IF(OR(A58="",'Complaints Register'!J58&lt;&gt;"Individual or Couple"),"",VLOOKUP('Complaints Register'!K58,'Data LookUp Tables'!F$2:G$5,2))</f>
        <v/>
      </c>
      <c r="E58" s="11" t="str">
        <f>IF(OR(A58="",'Complaints Register'!J58&lt;&gt;"Individual or Couple"),"",VLOOKUP('Complaints Register'!L58,'Data LookUp Tables'!H$2:I$10,2))</f>
        <v/>
      </c>
      <c r="F58" s="11" t="str">
        <f>IF(A58="","",'Complaints Register'!M58)</f>
        <v/>
      </c>
      <c r="G58" s="11" t="str">
        <f>IF(A58="","",IF('Complaints Register'!D58="",1,IF('Complaints Register'!D58&lt;=Instructions!B$15,2,1)))</f>
        <v/>
      </c>
      <c r="H58" s="11" t="str">
        <f>IF(A58="","",VLOOKUP('Complaints Register'!N58,'Data LookUp Tables'!L$2:M$10,2))</f>
        <v/>
      </c>
      <c r="I58" s="12" t="str">
        <f>IF(A58="","",'Complaints Register'!C58)</f>
        <v/>
      </c>
      <c r="J58" s="12" t="str">
        <f>IF(OR(A58="",G58=1),"",'Complaints Register'!D58)</f>
        <v/>
      </c>
      <c r="K58" s="11" t="str">
        <f>IF(A58="","",IF(G58=1,"",'Complaints Register'!D58-'Complaints Register'!C58))</f>
        <v/>
      </c>
      <c r="L58" s="11" t="str">
        <f>IF($A58="","",VLOOKUP('Complaints Register'!O58,'Data LookUp Tables'!Q$2:R$4,2))</f>
        <v/>
      </c>
      <c r="M58" s="11" t="str">
        <f>IF($A58="","",VLOOKUP('Complaints Register'!P58,'Data LookUp Tables'!$S$2:$T$189,2))</f>
        <v/>
      </c>
      <c r="N58" s="11" t="str">
        <f>IF($A58="","",IF('Complaints Register'!Q58="",999,(VLOOKUP('Complaints Register'!Q58,'Data LookUp Tables'!$S$2:$T$189,2))))</f>
        <v/>
      </c>
      <c r="O58" s="11" t="str">
        <f>IF($A58="","",IF('Complaints Register'!R58="",999,(VLOOKUP('Complaints Register'!R58,'Data LookUp Tables'!$S$2:$T$189,2))))</f>
        <v/>
      </c>
      <c r="P58" s="11" t="str">
        <f>IF($A58="","",VLOOKUP('Complaints Register'!S58,'Data LookUp Tables'!$U$2:$V$97,2))</f>
        <v/>
      </c>
      <c r="Q58" s="11" t="str">
        <f>IF($A58="","",IF('Complaints Register'!T58="",999,VLOOKUP('Complaints Register'!T58,'Data LookUp Tables'!$U$2:$V153,2)))</f>
        <v/>
      </c>
      <c r="R58" s="11" t="str">
        <f>IF($A58="","",IF('Complaints Register'!U58="",999,VLOOKUP('Complaints Register'!U58,'Data LookUp Tables'!$U58:$V$97,2)))</f>
        <v/>
      </c>
      <c r="S58" s="11" t="str">
        <f>IF($A58="","",IF(G58=2,VLOOKUP('Complaints Register'!V58,'Data LookUp Tables'!$W$2:$X$9,2),""))</f>
        <v/>
      </c>
      <c r="T58" s="11" t="str">
        <f>IF($A58="","",IF(G58=2,IF('Complaints Register'!W58="",999,VLOOKUP('Complaints Register'!W58,'Data LookUp Tables'!$W$2:$X$9,2)),""))</f>
        <v/>
      </c>
      <c r="U58" s="11" t="str">
        <f>IF($A58="","",IF(G58=2,IF('Complaints Register'!X58="",999,VLOOKUP('Complaints Register'!X58,'Data LookUp Tables'!$W$2:$X$9,2)),""))</f>
        <v/>
      </c>
      <c r="V58" s="11" t="str">
        <f>IF(OR($A58="",'Complaints Register'!Y58="",'Complaints Register'!Y58&lt;=0),"",ROUND('Complaints Register'!Y58,0))</f>
        <v/>
      </c>
    </row>
    <row r="59" spans="1:22" x14ac:dyDescent="0.3">
      <c r="A59" s="11" t="str">
        <f>IF(OR('Complaints Register'!Z59=1,('Complaints Register'!AA59+'Complaints Register'!AB59)=2),IF(ISBLANK('Complaints Register'!A59),"",'Complaints Register'!A59),"")</f>
        <v/>
      </c>
      <c r="B59" s="11" t="str">
        <f>IF(A59="","",IF('Complaints Register'!E59="","Not Applicable",'Complaints Register'!E59))</f>
        <v/>
      </c>
      <c r="C59" s="11" t="str">
        <f>IF(A59="","",VLOOKUP('Complaints Register'!J59,'Data LookUp Tables'!D$2:E$5,2))</f>
        <v/>
      </c>
      <c r="D59" s="11" t="str">
        <f>IF(OR(A59="",'Complaints Register'!J59&lt;&gt;"Individual or Couple"),"",VLOOKUP('Complaints Register'!K59,'Data LookUp Tables'!F$2:G$5,2))</f>
        <v/>
      </c>
      <c r="E59" s="11" t="str">
        <f>IF(OR(A59="",'Complaints Register'!J59&lt;&gt;"Individual or Couple"),"",VLOOKUP('Complaints Register'!L59,'Data LookUp Tables'!H$2:I$10,2))</f>
        <v/>
      </c>
      <c r="F59" s="11" t="str">
        <f>IF(A59="","",'Complaints Register'!M59)</f>
        <v/>
      </c>
      <c r="G59" s="11" t="str">
        <f>IF(A59="","",IF('Complaints Register'!D59="",1,IF('Complaints Register'!D59&lt;=Instructions!B$15,2,1)))</f>
        <v/>
      </c>
      <c r="H59" s="11" t="str">
        <f>IF(A59="","",VLOOKUP('Complaints Register'!N59,'Data LookUp Tables'!L$2:M$10,2))</f>
        <v/>
      </c>
      <c r="I59" s="12" t="str">
        <f>IF(A59="","",'Complaints Register'!C59)</f>
        <v/>
      </c>
      <c r="J59" s="12" t="str">
        <f>IF(OR(A59="",G59=1),"",'Complaints Register'!D59)</f>
        <v/>
      </c>
      <c r="K59" s="11" t="str">
        <f>IF(A59="","",IF(G59=1,"",'Complaints Register'!D59-'Complaints Register'!C59))</f>
        <v/>
      </c>
      <c r="L59" s="11" t="str">
        <f>IF($A59="","",VLOOKUP('Complaints Register'!O59,'Data LookUp Tables'!Q$2:R$4,2))</f>
        <v/>
      </c>
      <c r="M59" s="11" t="str">
        <f>IF($A59="","",VLOOKUP('Complaints Register'!P59,'Data LookUp Tables'!$S$2:$T$189,2))</f>
        <v/>
      </c>
      <c r="N59" s="11" t="str">
        <f>IF($A59="","",IF('Complaints Register'!Q59="",999,(VLOOKUP('Complaints Register'!Q59,'Data LookUp Tables'!$S$2:$T$189,2))))</f>
        <v/>
      </c>
      <c r="O59" s="11" t="str">
        <f>IF($A59="","",IF('Complaints Register'!R59="",999,(VLOOKUP('Complaints Register'!R59,'Data LookUp Tables'!$S$2:$T$189,2))))</f>
        <v/>
      </c>
      <c r="P59" s="11" t="str">
        <f>IF($A59="","",VLOOKUP('Complaints Register'!S59,'Data LookUp Tables'!$U$2:$V$97,2))</f>
        <v/>
      </c>
      <c r="Q59" s="11" t="str">
        <f>IF($A59="","",IF('Complaints Register'!T59="",999,VLOOKUP('Complaints Register'!T59,'Data LookUp Tables'!$U$2:$V154,2)))</f>
        <v/>
      </c>
      <c r="R59" s="11" t="str">
        <f>IF($A59="","",IF('Complaints Register'!U59="",999,VLOOKUP('Complaints Register'!U59,'Data LookUp Tables'!$U59:$V$97,2)))</f>
        <v/>
      </c>
      <c r="S59" s="11" t="str">
        <f>IF($A59="","",IF(G59=2,VLOOKUP('Complaints Register'!V59,'Data LookUp Tables'!$W$2:$X$9,2),""))</f>
        <v/>
      </c>
      <c r="T59" s="11" t="str">
        <f>IF($A59="","",IF(G59=2,IF('Complaints Register'!W59="",999,VLOOKUP('Complaints Register'!W59,'Data LookUp Tables'!$W$2:$X$9,2)),""))</f>
        <v/>
      </c>
      <c r="U59" s="11" t="str">
        <f>IF($A59="","",IF(G59=2,IF('Complaints Register'!X59="",999,VLOOKUP('Complaints Register'!X59,'Data LookUp Tables'!$W$2:$X$9,2)),""))</f>
        <v/>
      </c>
      <c r="V59" s="11" t="str">
        <f>IF(OR($A59="",'Complaints Register'!Y59="",'Complaints Register'!Y59&lt;=0),"",ROUND('Complaints Register'!Y59,0))</f>
        <v/>
      </c>
    </row>
    <row r="60" spans="1:22" x14ac:dyDescent="0.3">
      <c r="A60" s="11" t="str">
        <f>IF(OR('Complaints Register'!Z60=1,('Complaints Register'!AA60+'Complaints Register'!AB60)=2),IF(ISBLANK('Complaints Register'!A60),"",'Complaints Register'!A60),"")</f>
        <v/>
      </c>
      <c r="B60" s="11" t="str">
        <f>IF(A60="","",IF('Complaints Register'!E60="","Not Applicable",'Complaints Register'!E60))</f>
        <v/>
      </c>
      <c r="C60" s="11" t="str">
        <f>IF(A60="","",VLOOKUP('Complaints Register'!J60,'Data LookUp Tables'!D$2:E$5,2))</f>
        <v/>
      </c>
      <c r="D60" s="11" t="str">
        <f>IF(OR(A60="",'Complaints Register'!J60&lt;&gt;"Individual or Couple"),"",VLOOKUP('Complaints Register'!K60,'Data LookUp Tables'!F$2:G$5,2))</f>
        <v/>
      </c>
      <c r="E60" s="11" t="str">
        <f>IF(OR(A60="",'Complaints Register'!J60&lt;&gt;"Individual or Couple"),"",VLOOKUP('Complaints Register'!L60,'Data LookUp Tables'!H$2:I$10,2))</f>
        <v/>
      </c>
      <c r="F60" s="11" t="str">
        <f>IF(A60="","",'Complaints Register'!M60)</f>
        <v/>
      </c>
      <c r="G60" s="11" t="str">
        <f>IF(A60="","",IF('Complaints Register'!D60="",1,IF('Complaints Register'!D60&lt;=Instructions!B$15,2,1)))</f>
        <v/>
      </c>
      <c r="H60" s="11" t="str">
        <f>IF(A60="","",VLOOKUP('Complaints Register'!N60,'Data LookUp Tables'!L$2:M$10,2))</f>
        <v/>
      </c>
      <c r="I60" s="12" t="str">
        <f>IF(A60="","",'Complaints Register'!C60)</f>
        <v/>
      </c>
      <c r="J60" s="12" t="str">
        <f>IF(OR(A60="",G60=1),"",'Complaints Register'!D60)</f>
        <v/>
      </c>
      <c r="K60" s="11" t="str">
        <f>IF(A60="","",IF(G60=1,"",'Complaints Register'!D60-'Complaints Register'!C60))</f>
        <v/>
      </c>
      <c r="L60" s="11" t="str">
        <f>IF($A60="","",VLOOKUP('Complaints Register'!O60,'Data LookUp Tables'!Q$2:R$4,2))</f>
        <v/>
      </c>
      <c r="M60" s="11" t="str">
        <f>IF($A60="","",VLOOKUP('Complaints Register'!P60,'Data LookUp Tables'!$S$2:$T$189,2))</f>
        <v/>
      </c>
      <c r="N60" s="11" t="str">
        <f>IF($A60="","",IF('Complaints Register'!Q60="",999,(VLOOKUP('Complaints Register'!Q60,'Data LookUp Tables'!$S$2:$T$189,2))))</f>
        <v/>
      </c>
      <c r="O60" s="11" t="str">
        <f>IF($A60="","",IF('Complaints Register'!R60="",999,(VLOOKUP('Complaints Register'!R60,'Data LookUp Tables'!$S$2:$T$189,2))))</f>
        <v/>
      </c>
      <c r="P60" s="11" t="str">
        <f>IF($A60="","",VLOOKUP('Complaints Register'!S60,'Data LookUp Tables'!$U$2:$V$97,2))</f>
        <v/>
      </c>
      <c r="Q60" s="11" t="str">
        <f>IF($A60="","",IF('Complaints Register'!T60="",999,VLOOKUP('Complaints Register'!T60,'Data LookUp Tables'!$U$2:$V155,2)))</f>
        <v/>
      </c>
      <c r="R60" s="11" t="str">
        <f>IF($A60="","",IF('Complaints Register'!U60="",999,VLOOKUP('Complaints Register'!U60,'Data LookUp Tables'!$U60:$V$97,2)))</f>
        <v/>
      </c>
      <c r="S60" s="11" t="str">
        <f>IF($A60="","",IF(G60=2,VLOOKUP('Complaints Register'!V60,'Data LookUp Tables'!$W$2:$X$9,2),""))</f>
        <v/>
      </c>
      <c r="T60" s="11" t="str">
        <f>IF($A60="","",IF(G60=2,IF('Complaints Register'!W60="",999,VLOOKUP('Complaints Register'!W60,'Data LookUp Tables'!$W$2:$X$9,2)),""))</f>
        <v/>
      </c>
      <c r="U60" s="11" t="str">
        <f>IF($A60="","",IF(G60=2,IF('Complaints Register'!X60="",999,VLOOKUP('Complaints Register'!X60,'Data LookUp Tables'!$W$2:$X$9,2)),""))</f>
        <v/>
      </c>
      <c r="V60" s="11" t="str">
        <f>IF(OR($A60="",'Complaints Register'!Y60="",'Complaints Register'!Y60&lt;=0),"",ROUND('Complaints Register'!Y60,0))</f>
        <v/>
      </c>
    </row>
    <row r="61" spans="1:22" x14ac:dyDescent="0.3">
      <c r="A61" s="11" t="str">
        <f>IF(OR('Complaints Register'!Z61=1,('Complaints Register'!AA61+'Complaints Register'!AB61)=2),IF(ISBLANK('Complaints Register'!A61),"",'Complaints Register'!A61),"")</f>
        <v/>
      </c>
      <c r="B61" s="11" t="str">
        <f>IF(A61="","",IF('Complaints Register'!E61="","Not Applicable",'Complaints Register'!E61))</f>
        <v/>
      </c>
      <c r="C61" s="11" t="str">
        <f>IF(A61="","",VLOOKUP('Complaints Register'!J61,'Data LookUp Tables'!D$2:E$5,2))</f>
        <v/>
      </c>
      <c r="D61" s="11" t="str">
        <f>IF(OR(A61="",'Complaints Register'!J61&lt;&gt;"Individual or Couple"),"",VLOOKUP('Complaints Register'!K61,'Data LookUp Tables'!F$2:G$5,2))</f>
        <v/>
      </c>
      <c r="E61" s="11" t="str">
        <f>IF(OR(A61="",'Complaints Register'!J61&lt;&gt;"Individual or Couple"),"",VLOOKUP('Complaints Register'!L61,'Data LookUp Tables'!H$2:I$10,2))</f>
        <v/>
      </c>
      <c r="F61" s="11" t="str">
        <f>IF(A61="","",'Complaints Register'!M61)</f>
        <v/>
      </c>
      <c r="G61" s="11" t="str">
        <f>IF(A61="","",IF('Complaints Register'!D61="",1,IF('Complaints Register'!D61&lt;=Instructions!B$15,2,1)))</f>
        <v/>
      </c>
      <c r="H61" s="11" t="str">
        <f>IF(A61="","",VLOOKUP('Complaints Register'!N61,'Data LookUp Tables'!L$2:M$10,2))</f>
        <v/>
      </c>
      <c r="I61" s="12" t="str">
        <f>IF(A61="","",'Complaints Register'!C61)</f>
        <v/>
      </c>
      <c r="J61" s="12" t="str">
        <f>IF(OR(A61="",G61=1),"",'Complaints Register'!D61)</f>
        <v/>
      </c>
      <c r="K61" s="11" t="str">
        <f>IF(A61="","",IF(G61=1,"",'Complaints Register'!D61-'Complaints Register'!C61))</f>
        <v/>
      </c>
      <c r="L61" s="11" t="str">
        <f>IF($A61="","",VLOOKUP('Complaints Register'!O61,'Data LookUp Tables'!Q$2:R$4,2))</f>
        <v/>
      </c>
      <c r="M61" s="11" t="str">
        <f>IF($A61="","",VLOOKUP('Complaints Register'!P61,'Data LookUp Tables'!$S$2:$T$189,2))</f>
        <v/>
      </c>
      <c r="N61" s="11" t="str">
        <f>IF($A61="","",IF('Complaints Register'!Q61="",999,(VLOOKUP('Complaints Register'!Q61,'Data LookUp Tables'!$S$2:$T$189,2))))</f>
        <v/>
      </c>
      <c r="O61" s="11" t="str">
        <f>IF($A61="","",IF('Complaints Register'!R61="",999,(VLOOKUP('Complaints Register'!R61,'Data LookUp Tables'!$S$2:$T$189,2))))</f>
        <v/>
      </c>
      <c r="P61" s="11" t="str">
        <f>IF($A61="","",VLOOKUP('Complaints Register'!S61,'Data LookUp Tables'!$U$2:$V$97,2))</f>
        <v/>
      </c>
      <c r="Q61" s="11" t="str">
        <f>IF($A61="","",IF('Complaints Register'!T61="",999,VLOOKUP('Complaints Register'!T61,'Data LookUp Tables'!$U$2:$V156,2)))</f>
        <v/>
      </c>
      <c r="R61" s="11" t="str">
        <f>IF($A61="","",IF('Complaints Register'!U61="",999,VLOOKUP('Complaints Register'!U61,'Data LookUp Tables'!$U61:$V$97,2)))</f>
        <v/>
      </c>
      <c r="S61" s="11" t="str">
        <f>IF($A61="","",IF(G61=2,VLOOKUP('Complaints Register'!V61,'Data LookUp Tables'!$W$2:$X$9,2),""))</f>
        <v/>
      </c>
      <c r="T61" s="11" t="str">
        <f>IF($A61="","",IF(G61=2,IF('Complaints Register'!W61="",999,VLOOKUP('Complaints Register'!W61,'Data LookUp Tables'!$W$2:$X$9,2)),""))</f>
        <v/>
      </c>
      <c r="U61" s="11" t="str">
        <f>IF($A61="","",IF(G61=2,IF('Complaints Register'!X61="",999,VLOOKUP('Complaints Register'!X61,'Data LookUp Tables'!$W$2:$X$9,2)),""))</f>
        <v/>
      </c>
      <c r="V61" s="11" t="str">
        <f>IF(OR($A61="",'Complaints Register'!Y61="",'Complaints Register'!Y61&lt;=0),"",ROUND('Complaints Register'!Y61,0))</f>
        <v/>
      </c>
    </row>
    <row r="62" spans="1:22" x14ac:dyDescent="0.3">
      <c r="A62" s="11" t="str">
        <f>IF(OR('Complaints Register'!Z62=1,('Complaints Register'!AA62+'Complaints Register'!AB62)=2),IF(ISBLANK('Complaints Register'!A62),"",'Complaints Register'!A62),"")</f>
        <v/>
      </c>
      <c r="B62" s="11" t="str">
        <f>IF(A62="","",IF('Complaints Register'!E62="","Not Applicable",'Complaints Register'!E62))</f>
        <v/>
      </c>
      <c r="C62" s="11" t="str">
        <f>IF(A62="","",VLOOKUP('Complaints Register'!J62,'Data LookUp Tables'!D$2:E$5,2))</f>
        <v/>
      </c>
      <c r="D62" s="11" t="str">
        <f>IF(OR(A62="",'Complaints Register'!J62&lt;&gt;"Individual or Couple"),"",VLOOKUP('Complaints Register'!K62,'Data LookUp Tables'!F$2:G$5,2))</f>
        <v/>
      </c>
      <c r="E62" s="11" t="str">
        <f>IF(OR(A62="",'Complaints Register'!J62&lt;&gt;"Individual or Couple"),"",VLOOKUP('Complaints Register'!L62,'Data LookUp Tables'!H$2:I$10,2))</f>
        <v/>
      </c>
      <c r="F62" s="11" t="str">
        <f>IF(A62="","",'Complaints Register'!M62)</f>
        <v/>
      </c>
      <c r="G62" s="11" t="str">
        <f>IF(A62="","",IF('Complaints Register'!D62="",1,IF('Complaints Register'!D62&lt;=Instructions!B$15,2,1)))</f>
        <v/>
      </c>
      <c r="H62" s="11" t="str">
        <f>IF(A62="","",VLOOKUP('Complaints Register'!N62,'Data LookUp Tables'!L$2:M$10,2))</f>
        <v/>
      </c>
      <c r="I62" s="12" t="str">
        <f>IF(A62="","",'Complaints Register'!C62)</f>
        <v/>
      </c>
      <c r="J62" s="12" t="str">
        <f>IF(OR(A62="",G62=1),"",'Complaints Register'!D62)</f>
        <v/>
      </c>
      <c r="K62" s="11" t="str">
        <f>IF(A62="","",IF(G62=1,"",'Complaints Register'!D62-'Complaints Register'!C62))</f>
        <v/>
      </c>
      <c r="L62" s="11" t="str">
        <f>IF($A62="","",VLOOKUP('Complaints Register'!O62,'Data LookUp Tables'!Q$2:R$4,2))</f>
        <v/>
      </c>
      <c r="M62" s="11" t="str">
        <f>IF($A62="","",VLOOKUP('Complaints Register'!P62,'Data LookUp Tables'!$S$2:$T$189,2))</f>
        <v/>
      </c>
      <c r="N62" s="11" t="str">
        <f>IF($A62="","",IF('Complaints Register'!Q62="",999,(VLOOKUP('Complaints Register'!Q62,'Data LookUp Tables'!$S$2:$T$189,2))))</f>
        <v/>
      </c>
      <c r="O62" s="11" t="str">
        <f>IF($A62="","",IF('Complaints Register'!R62="",999,(VLOOKUP('Complaints Register'!R62,'Data LookUp Tables'!$S$2:$T$189,2))))</f>
        <v/>
      </c>
      <c r="P62" s="11" t="str">
        <f>IF($A62="","",VLOOKUP('Complaints Register'!S62,'Data LookUp Tables'!$U$2:$V$97,2))</f>
        <v/>
      </c>
      <c r="Q62" s="11" t="str">
        <f>IF($A62="","",IF('Complaints Register'!T62="",999,VLOOKUP('Complaints Register'!T62,'Data LookUp Tables'!$U$2:$V157,2)))</f>
        <v/>
      </c>
      <c r="R62" s="11" t="str">
        <f>IF($A62="","",IF('Complaints Register'!U62="",999,VLOOKUP('Complaints Register'!U62,'Data LookUp Tables'!$U62:$V$97,2)))</f>
        <v/>
      </c>
      <c r="S62" s="11" t="str">
        <f>IF($A62="","",IF(G62=2,VLOOKUP('Complaints Register'!V62,'Data LookUp Tables'!$W$2:$X$9,2),""))</f>
        <v/>
      </c>
      <c r="T62" s="11" t="str">
        <f>IF($A62="","",IF(G62=2,IF('Complaints Register'!W62="",999,VLOOKUP('Complaints Register'!W62,'Data LookUp Tables'!$W$2:$X$9,2)),""))</f>
        <v/>
      </c>
      <c r="U62" s="11" t="str">
        <f>IF($A62="","",IF(G62=2,IF('Complaints Register'!X62="",999,VLOOKUP('Complaints Register'!X62,'Data LookUp Tables'!$W$2:$X$9,2)),""))</f>
        <v/>
      </c>
      <c r="V62" s="11" t="str">
        <f>IF(OR($A62="",'Complaints Register'!Y62="",'Complaints Register'!Y62&lt;=0),"",ROUND('Complaints Register'!Y62,0))</f>
        <v/>
      </c>
    </row>
    <row r="63" spans="1:22" x14ac:dyDescent="0.3">
      <c r="A63" s="11" t="str">
        <f>IF(OR('Complaints Register'!Z63=1,('Complaints Register'!AA63+'Complaints Register'!AB63)=2),IF(ISBLANK('Complaints Register'!A63),"",'Complaints Register'!A63),"")</f>
        <v/>
      </c>
      <c r="B63" s="11" t="str">
        <f>IF(A63="","",IF('Complaints Register'!E63="","Not Applicable",'Complaints Register'!E63))</f>
        <v/>
      </c>
      <c r="C63" s="11" t="str">
        <f>IF(A63="","",VLOOKUP('Complaints Register'!J63,'Data LookUp Tables'!D$2:E$5,2))</f>
        <v/>
      </c>
      <c r="D63" s="11" t="str">
        <f>IF(OR(A63="",'Complaints Register'!J63&lt;&gt;"Individual or Couple"),"",VLOOKUP('Complaints Register'!K63,'Data LookUp Tables'!F$2:G$5,2))</f>
        <v/>
      </c>
      <c r="E63" s="11" t="str">
        <f>IF(OR(A63="",'Complaints Register'!J63&lt;&gt;"Individual or Couple"),"",VLOOKUP('Complaints Register'!L63,'Data LookUp Tables'!H$2:I$10,2))</f>
        <v/>
      </c>
      <c r="F63" s="11" t="str">
        <f>IF(A63="","",'Complaints Register'!M63)</f>
        <v/>
      </c>
      <c r="G63" s="11" t="str">
        <f>IF(A63="","",IF('Complaints Register'!D63="",1,IF('Complaints Register'!D63&lt;=Instructions!B$15,2,1)))</f>
        <v/>
      </c>
      <c r="H63" s="11" t="str">
        <f>IF(A63="","",VLOOKUP('Complaints Register'!N63,'Data LookUp Tables'!L$2:M$10,2))</f>
        <v/>
      </c>
      <c r="I63" s="12" t="str">
        <f>IF(A63="","",'Complaints Register'!C63)</f>
        <v/>
      </c>
      <c r="J63" s="12" t="str">
        <f>IF(OR(A63="",G63=1),"",'Complaints Register'!D63)</f>
        <v/>
      </c>
      <c r="K63" s="11" t="str">
        <f>IF(A63="","",IF(G63=1,"",'Complaints Register'!D63-'Complaints Register'!C63))</f>
        <v/>
      </c>
      <c r="L63" s="11" t="str">
        <f>IF($A63="","",VLOOKUP('Complaints Register'!O63,'Data LookUp Tables'!Q$2:R$4,2))</f>
        <v/>
      </c>
      <c r="M63" s="11" t="str">
        <f>IF($A63="","",VLOOKUP('Complaints Register'!P63,'Data LookUp Tables'!$S$2:$T$189,2))</f>
        <v/>
      </c>
      <c r="N63" s="11" t="str">
        <f>IF($A63="","",IF('Complaints Register'!Q63="",999,(VLOOKUP('Complaints Register'!Q63,'Data LookUp Tables'!$S$2:$T$189,2))))</f>
        <v/>
      </c>
      <c r="O63" s="11" t="str">
        <f>IF($A63="","",IF('Complaints Register'!R63="",999,(VLOOKUP('Complaints Register'!R63,'Data LookUp Tables'!$S$2:$T$189,2))))</f>
        <v/>
      </c>
      <c r="P63" s="11" t="str">
        <f>IF($A63="","",VLOOKUP('Complaints Register'!S63,'Data LookUp Tables'!$U$2:$V$97,2))</f>
        <v/>
      </c>
      <c r="Q63" s="11" t="str">
        <f>IF($A63="","",IF('Complaints Register'!T63="",999,VLOOKUP('Complaints Register'!T63,'Data LookUp Tables'!$U$2:$V158,2)))</f>
        <v/>
      </c>
      <c r="R63" s="11" t="str">
        <f>IF($A63="","",IF('Complaints Register'!U63="",999,VLOOKUP('Complaints Register'!U63,'Data LookUp Tables'!$U63:$V$97,2)))</f>
        <v/>
      </c>
      <c r="S63" s="11" t="str">
        <f>IF($A63="","",IF(G63=2,VLOOKUP('Complaints Register'!V63,'Data LookUp Tables'!$W$2:$X$9,2),""))</f>
        <v/>
      </c>
      <c r="T63" s="11" t="str">
        <f>IF($A63="","",IF(G63=2,IF('Complaints Register'!W63="",999,VLOOKUP('Complaints Register'!W63,'Data LookUp Tables'!$W$2:$X$9,2)),""))</f>
        <v/>
      </c>
      <c r="U63" s="11" t="str">
        <f>IF($A63="","",IF(G63=2,IF('Complaints Register'!X63="",999,VLOOKUP('Complaints Register'!X63,'Data LookUp Tables'!$W$2:$X$9,2)),""))</f>
        <v/>
      </c>
      <c r="V63" s="11" t="str">
        <f>IF(OR($A63="",'Complaints Register'!Y63="",'Complaints Register'!Y63&lt;=0),"",ROUND('Complaints Register'!Y63,0))</f>
        <v/>
      </c>
    </row>
    <row r="64" spans="1:22" x14ac:dyDescent="0.3">
      <c r="A64" s="11" t="str">
        <f>IF(OR('Complaints Register'!Z64=1,('Complaints Register'!AA64+'Complaints Register'!AB64)=2),IF(ISBLANK('Complaints Register'!A64),"",'Complaints Register'!A64),"")</f>
        <v/>
      </c>
      <c r="B64" s="11" t="str">
        <f>IF(A64="","",IF('Complaints Register'!E64="","Not Applicable",'Complaints Register'!E64))</f>
        <v/>
      </c>
      <c r="C64" s="11" t="str">
        <f>IF(A64="","",VLOOKUP('Complaints Register'!J64,'Data LookUp Tables'!D$2:E$5,2))</f>
        <v/>
      </c>
      <c r="D64" s="11" t="str">
        <f>IF(OR(A64="",'Complaints Register'!J64&lt;&gt;"Individual or Couple"),"",VLOOKUP('Complaints Register'!K64,'Data LookUp Tables'!F$2:G$5,2))</f>
        <v/>
      </c>
      <c r="E64" s="11" t="str">
        <f>IF(OR(A64="",'Complaints Register'!J64&lt;&gt;"Individual or Couple"),"",VLOOKUP('Complaints Register'!L64,'Data LookUp Tables'!H$2:I$10,2))</f>
        <v/>
      </c>
      <c r="F64" s="11" t="str">
        <f>IF(A64="","",'Complaints Register'!M64)</f>
        <v/>
      </c>
      <c r="G64" s="11" t="str">
        <f>IF(A64="","",IF('Complaints Register'!D64="",1,IF('Complaints Register'!D64&lt;=Instructions!B$15,2,1)))</f>
        <v/>
      </c>
      <c r="H64" s="11" t="str">
        <f>IF(A64="","",VLOOKUP('Complaints Register'!N64,'Data LookUp Tables'!L$2:M$10,2))</f>
        <v/>
      </c>
      <c r="I64" s="12" t="str">
        <f>IF(A64="","",'Complaints Register'!C64)</f>
        <v/>
      </c>
      <c r="J64" s="12" t="str">
        <f>IF(OR(A64="",G64=1),"",'Complaints Register'!D64)</f>
        <v/>
      </c>
      <c r="K64" s="11" t="str">
        <f>IF(A64="","",IF(G64=1,"",'Complaints Register'!D64-'Complaints Register'!C64))</f>
        <v/>
      </c>
      <c r="L64" s="11" t="str">
        <f>IF($A64="","",VLOOKUP('Complaints Register'!O64,'Data LookUp Tables'!Q$2:R$4,2))</f>
        <v/>
      </c>
      <c r="M64" s="11" t="str">
        <f>IF($A64="","",VLOOKUP('Complaints Register'!P64,'Data LookUp Tables'!$S$2:$T$189,2))</f>
        <v/>
      </c>
      <c r="N64" s="11" t="str">
        <f>IF($A64="","",IF('Complaints Register'!Q64="",999,(VLOOKUP('Complaints Register'!Q64,'Data LookUp Tables'!$S$2:$T$189,2))))</f>
        <v/>
      </c>
      <c r="O64" s="11" t="str">
        <f>IF($A64="","",IF('Complaints Register'!R64="",999,(VLOOKUP('Complaints Register'!R64,'Data LookUp Tables'!$S$2:$T$189,2))))</f>
        <v/>
      </c>
      <c r="P64" s="11" t="str">
        <f>IF($A64="","",VLOOKUP('Complaints Register'!S64,'Data LookUp Tables'!$U$2:$V$97,2))</f>
        <v/>
      </c>
      <c r="Q64" s="11" t="str">
        <f>IF($A64="","",IF('Complaints Register'!T64="",999,VLOOKUP('Complaints Register'!T64,'Data LookUp Tables'!$U$2:$V159,2)))</f>
        <v/>
      </c>
      <c r="R64" s="11" t="str">
        <f>IF($A64="","",IF('Complaints Register'!U64="",999,VLOOKUP('Complaints Register'!U64,'Data LookUp Tables'!$U64:$V$97,2)))</f>
        <v/>
      </c>
      <c r="S64" s="11" t="str">
        <f>IF($A64="","",IF(G64=2,VLOOKUP('Complaints Register'!V64,'Data LookUp Tables'!$W$2:$X$9,2),""))</f>
        <v/>
      </c>
      <c r="T64" s="11" t="str">
        <f>IF($A64="","",IF(G64=2,IF('Complaints Register'!W64="",999,VLOOKUP('Complaints Register'!W64,'Data LookUp Tables'!$W$2:$X$9,2)),""))</f>
        <v/>
      </c>
      <c r="U64" s="11" t="str">
        <f>IF($A64="","",IF(G64=2,IF('Complaints Register'!X64="",999,VLOOKUP('Complaints Register'!X64,'Data LookUp Tables'!$W$2:$X$9,2)),""))</f>
        <v/>
      </c>
      <c r="V64" s="11" t="str">
        <f>IF(OR($A64="",'Complaints Register'!Y64="",'Complaints Register'!Y64&lt;=0),"",ROUND('Complaints Register'!Y64,0))</f>
        <v/>
      </c>
    </row>
    <row r="65" spans="1:22" x14ac:dyDescent="0.3">
      <c r="A65" s="11" t="str">
        <f>IF(OR('Complaints Register'!Z65=1,('Complaints Register'!AA65+'Complaints Register'!AB65)=2),IF(ISBLANK('Complaints Register'!A65),"",'Complaints Register'!A65),"")</f>
        <v/>
      </c>
      <c r="B65" s="11" t="str">
        <f>IF(A65="","",IF('Complaints Register'!E65="","Not Applicable",'Complaints Register'!E65))</f>
        <v/>
      </c>
      <c r="C65" s="11" t="str">
        <f>IF(A65="","",VLOOKUP('Complaints Register'!J65,'Data LookUp Tables'!D$2:E$5,2))</f>
        <v/>
      </c>
      <c r="D65" s="11" t="str">
        <f>IF(OR(A65="",'Complaints Register'!J65&lt;&gt;"Individual or Couple"),"",VLOOKUP('Complaints Register'!K65,'Data LookUp Tables'!F$2:G$5,2))</f>
        <v/>
      </c>
      <c r="E65" s="11" t="str">
        <f>IF(OR(A65="",'Complaints Register'!J65&lt;&gt;"Individual or Couple"),"",VLOOKUP('Complaints Register'!L65,'Data LookUp Tables'!H$2:I$10,2))</f>
        <v/>
      </c>
      <c r="F65" s="11" t="str">
        <f>IF(A65="","",'Complaints Register'!M65)</f>
        <v/>
      </c>
      <c r="G65" s="11" t="str">
        <f>IF(A65="","",IF('Complaints Register'!D65="",1,IF('Complaints Register'!D65&lt;=Instructions!B$15,2,1)))</f>
        <v/>
      </c>
      <c r="H65" s="11" t="str">
        <f>IF(A65="","",VLOOKUP('Complaints Register'!N65,'Data LookUp Tables'!L$2:M$10,2))</f>
        <v/>
      </c>
      <c r="I65" s="12" t="str">
        <f>IF(A65="","",'Complaints Register'!C65)</f>
        <v/>
      </c>
      <c r="J65" s="12" t="str">
        <f>IF(OR(A65="",G65=1),"",'Complaints Register'!D65)</f>
        <v/>
      </c>
      <c r="K65" s="11" t="str">
        <f>IF(A65="","",IF(G65=1,"",'Complaints Register'!D65-'Complaints Register'!C65))</f>
        <v/>
      </c>
      <c r="L65" s="11" t="str">
        <f>IF($A65="","",VLOOKUP('Complaints Register'!O65,'Data LookUp Tables'!Q$2:R$4,2))</f>
        <v/>
      </c>
      <c r="M65" s="11" t="str">
        <f>IF($A65="","",VLOOKUP('Complaints Register'!P65,'Data LookUp Tables'!$S$2:$T$189,2))</f>
        <v/>
      </c>
      <c r="N65" s="11" t="str">
        <f>IF($A65="","",IF('Complaints Register'!Q65="",999,(VLOOKUP('Complaints Register'!Q65,'Data LookUp Tables'!$S$2:$T$189,2))))</f>
        <v/>
      </c>
      <c r="O65" s="11" t="str">
        <f>IF($A65="","",IF('Complaints Register'!R65="",999,(VLOOKUP('Complaints Register'!R65,'Data LookUp Tables'!$S$2:$T$189,2))))</f>
        <v/>
      </c>
      <c r="P65" s="11" t="str">
        <f>IF($A65="","",VLOOKUP('Complaints Register'!S65,'Data LookUp Tables'!$U$2:$V$97,2))</f>
        <v/>
      </c>
      <c r="Q65" s="11" t="str">
        <f>IF($A65="","",IF('Complaints Register'!T65="",999,VLOOKUP('Complaints Register'!T65,'Data LookUp Tables'!$U$2:$V160,2)))</f>
        <v/>
      </c>
      <c r="R65" s="11" t="str">
        <f>IF($A65="","",IF('Complaints Register'!U65="",999,VLOOKUP('Complaints Register'!U65,'Data LookUp Tables'!$U65:$V$97,2)))</f>
        <v/>
      </c>
      <c r="S65" s="11" t="str">
        <f>IF($A65="","",IF(G65=2,VLOOKUP('Complaints Register'!V65,'Data LookUp Tables'!$W$2:$X$9,2),""))</f>
        <v/>
      </c>
      <c r="T65" s="11" t="str">
        <f>IF($A65="","",IF(G65=2,IF('Complaints Register'!W65="",999,VLOOKUP('Complaints Register'!W65,'Data LookUp Tables'!$W$2:$X$9,2)),""))</f>
        <v/>
      </c>
      <c r="U65" s="11" t="str">
        <f>IF($A65="","",IF(G65=2,IF('Complaints Register'!X65="",999,VLOOKUP('Complaints Register'!X65,'Data LookUp Tables'!$W$2:$X$9,2)),""))</f>
        <v/>
      </c>
      <c r="V65" s="11" t="str">
        <f>IF(OR($A65="",'Complaints Register'!Y65="",'Complaints Register'!Y65&lt;=0),"",ROUND('Complaints Register'!Y65,0))</f>
        <v/>
      </c>
    </row>
    <row r="66" spans="1:22" x14ac:dyDescent="0.3">
      <c r="A66" s="11" t="str">
        <f>IF(OR('Complaints Register'!Z66=1,('Complaints Register'!AA66+'Complaints Register'!AB66)=2),IF(ISBLANK('Complaints Register'!A66),"",'Complaints Register'!A66),"")</f>
        <v/>
      </c>
      <c r="B66" s="11" t="str">
        <f>IF(A66="","",IF('Complaints Register'!E66="","Not Applicable",'Complaints Register'!E66))</f>
        <v/>
      </c>
      <c r="C66" s="11" t="str">
        <f>IF(A66="","",VLOOKUP('Complaints Register'!J66,'Data LookUp Tables'!D$2:E$5,2))</f>
        <v/>
      </c>
      <c r="D66" s="11" t="str">
        <f>IF(OR(A66="",'Complaints Register'!J66&lt;&gt;"Individual or Couple"),"",VLOOKUP('Complaints Register'!K66,'Data LookUp Tables'!F$2:G$5,2))</f>
        <v/>
      </c>
      <c r="E66" s="11" t="str">
        <f>IF(OR(A66="",'Complaints Register'!J66&lt;&gt;"Individual or Couple"),"",VLOOKUP('Complaints Register'!L66,'Data LookUp Tables'!H$2:I$10,2))</f>
        <v/>
      </c>
      <c r="F66" s="11" t="str">
        <f>IF(A66="","",'Complaints Register'!M66)</f>
        <v/>
      </c>
      <c r="G66" s="11" t="str">
        <f>IF(A66="","",IF('Complaints Register'!D66="",1,IF('Complaints Register'!D66&lt;=Instructions!B$15,2,1)))</f>
        <v/>
      </c>
      <c r="H66" s="11" t="str">
        <f>IF(A66="","",VLOOKUP('Complaints Register'!N66,'Data LookUp Tables'!L$2:M$10,2))</f>
        <v/>
      </c>
      <c r="I66" s="12" t="str">
        <f>IF(A66="","",'Complaints Register'!C66)</f>
        <v/>
      </c>
      <c r="J66" s="12" t="str">
        <f>IF(OR(A66="",G66=1),"",'Complaints Register'!D66)</f>
        <v/>
      </c>
      <c r="K66" s="11" t="str">
        <f>IF(A66="","",IF(G66=1,"",'Complaints Register'!D66-'Complaints Register'!C66))</f>
        <v/>
      </c>
      <c r="L66" s="11" t="str">
        <f>IF($A66="","",VLOOKUP('Complaints Register'!O66,'Data LookUp Tables'!Q$2:R$4,2))</f>
        <v/>
      </c>
      <c r="M66" s="11" t="str">
        <f>IF($A66="","",VLOOKUP('Complaints Register'!P66,'Data LookUp Tables'!$S$2:$T$189,2))</f>
        <v/>
      </c>
      <c r="N66" s="11" t="str">
        <f>IF($A66="","",IF('Complaints Register'!Q66="",999,(VLOOKUP('Complaints Register'!Q66,'Data LookUp Tables'!$S$2:$T$189,2))))</f>
        <v/>
      </c>
      <c r="O66" s="11" t="str">
        <f>IF($A66="","",IF('Complaints Register'!R66="",999,(VLOOKUP('Complaints Register'!R66,'Data LookUp Tables'!$S$2:$T$189,2))))</f>
        <v/>
      </c>
      <c r="P66" s="11" t="str">
        <f>IF($A66="","",VLOOKUP('Complaints Register'!S66,'Data LookUp Tables'!$U$2:$V$97,2))</f>
        <v/>
      </c>
      <c r="Q66" s="11" t="str">
        <f>IF($A66="","",IF('Complaints Register'!T66="",999,VLOOKUP('Complaints Register'!T66,'Data LookUp Tables'!$U$2:$V161,2)))</f>
        <v/>
      </c>
      <c r="R66" s="11" t="str">
        <f>IF($A66="","",IF('Complaints Register'!U66="",999,VLOOKUP('Complaints Register'!U66,'Data LookUp Tables'!$U66:$V$97,2)))</f>
        <v/>
      </c>
      <c r="S66" s="11" t="str">
        <f>IF($A66="","",IF(G66=2,VLOOKUP('Complaints Register'!V66,'Data LookUp Tables'!$W$2:$X$9,2),""))</f>
        <v/>
      </c>
      <c r="T66" s="11" t="str">
        <f>IF($A66="","",IF(G66=2,IF('Complaints Register'!W66="",999,VLOOKUP('Complaints Register'!W66,'Data LookUp Tables'!$W$2:$X$9,2)),""))</f>
        <v/>
      </c>
      <c r="U66" s="11" t="str">
        <f>IF($A66="","",IF(G66=2,IF('Complaints Register'!X66="",999,VLOOKUP('Complaints Register'!X66,'Data LookUp Tables'!$W$2:$X$9,2)),""))</f>
        <v/>
      </c>
      <c r="V66" s="11" t="str">
        <f>IF(OR($A66="",'Complaints Register'!Y66="",'Complaints Register'!Y66&lt;=0),"",ROUND('Complaints Register'!Y66,0))</f>
        <v/>
      </c>
    </row>
    <row r="67" spans="1:22" x14ac:dyDescent="0.3">
      <c r="A67" s="11" t="str">
        <f>IF(OR('Complaints Register'!Z67=1,('Complaints Register'!AA67+'Complaints Register'!AB67)=2),IF(ISBLANK('Complaints Register'!A67),"",'Complaints Register'!A67),"")</f>
        <v/>
      </c>
      <c r="B67" s="11" t="str">
        <f>IF(A67="","",IF('Complaints Register'!E67="","Not Applicable",'Complaints Register'!E67))</f>
        <v/>
      </c>
      <c r="C67" s="11" t="str">
        <f>IF(A67="","",VLOOKUP('Complaints Register'!J67,'Data LookUp Tables'!D$2:E$5,2))</f>
        <v/>
      </c>
      <c r="D67" s="11" t="str">
        <f>IF(OR(A67="",'Complaints Register'!J67&lt;&gt;"Individual or Couple"),"",VLOOKUP('Complaints Register'!K67,'Data LookUp Tables'!F$2:G$5,2))</f>
        <v/>
      </c>
      <c r="E67" s="11" t="str">
        <f>IF(OR(A67="",'Complaints Register'!J67&lt;&gt;"Individual or Couple"),"",VLOOKUP('Complaints Register'!L67,'Data LookUp Tables'!H$2:I$10,2))</f>
        <v/>
      </c>
      <c r="F67" s="11" t="str">
        <f>IF(A67="","",'Complaints Register'!M67)</f>
        <v/>
      </c>
      <c r="G67" s="11" t="str">
        <f>IF(A67="","",IF('Complaints Register'!D67="",1,IF('Complaints Register'!D67&lt;=Instructions!B$15,2,1)))</f>
        <v/>
      </c>
      <c r="H67" s="11" t="str">
        <f>IF(A67="","",VLOOKUP('Complaints Register'!N67,'Data LookUp Tables'!L$2:M$10,2))</f>
        <v/>
      </c>
      <c r="I67" s="12" t="str">
        <f>IF(A67="","",'Complaints Register'!C67)</f>
        <v/>
      </c>
      <c r="J67" s="12" t="str">
        <f>IF(OR(A67="",G67=1),"",'Complaints Register'!D67)</f>
        <v/>
      </c>
      <c r="K67" s="11" t="str">
        <f>IF(A67="","",IF(G67=1,"",'Complaints Register'!D67-'Complaints Register'!C67))</f>
        <v/>
      </c>
      <c r="L67" s="11" t="str">
        <f>IF($A67="","",VLOOKUP('Complaints Register'!O67,'Data LookUp Tables'!Q$2:R$4,2))</f>
        <v/>
      </c>
      <c r="M67" s="11" t="str">
        <f>IF($A67="","",VLOOKUP('Complaints Register'!P67,'Data LookUp Tables'!$S$2:$T$189,2))</f>
        <v/>
      </c>
      <c r="N67" s="11" t="str">
        <f>IF($A67="","",IF('Complaints Register'!Q67="",999,(VLOOKUP('Complaints Register'!Q67,'Data LookUp Tables'!$S$2:$T$189,2))))</f>
        <v/>
      </c>
      <c r="O67" s="11" t="str">
        <f>IF($A67="","",IF('Complaints Register'!R67="",999,(VLOOKUP('Complaints Register'!R67,'Data LookUp Tables'!$S$2:$T$189,2))))</f>
        <v/>
      </c>
      <c r="P67" s="11" t="str">
        <f>IF($A67="","",VLOOKUP('Complaints Register'!S67,'Data LookUp Tables'!$U$2:$V$97,2))</f>
        <v/>
      </c>
      <c r="Q67" s="11" t="str">
        <f>IF($A67="","",IF('Complaints Register'!T67="",999,VLOOKUP('Complaints Register'!T67,'Data LookUp Tables'!$U$2:$V162,2)))</f>
        <v/>
      </c>
      <c r="R67" s="11" t="str">
        <f>IF($A67="","",IF('Complaints Register'!U67="",999,VLOOKUP('Complaints Register'!U67,'Data LookUp Tables'!$U67:$V$97,2)))</f>
        <v/>
      </c>
      <c r="S67" s="11" t="str">
        <f>IF($A67="","",IF(G67=2,VLOOKUP('Complaints Register'!V67,'Data LookUp Tables'!$W$2:$X$9,2),""))</f>
        <v/>
      </c>
      <c r="T67" s="11" t="str">
        <f>IF($A67="","",IF(G67=2,IF('Complaints Register'!W67="",999,VLOOKUP('Complaints Register'!W67,'Data LookUp Tables'!$W$2:$X$9,2)),""))</f>
        <v/>
      </c>
      <c r="U67" s="11" t="str">
        <f>IF($A67="","",IF(G67=2,IF('Complaints Register'!X67="",999,VLOOKUP('Complaints Register'!X67,'Data LookUp Tables'!$W$2:$X$9,2)),""))</f>
        <v/>
      </c>
      <c r="V67" s="11" t="str">
        <f>IF(OR($A67="",'Complaints Register'!Y67="",'Complaints Register'!Y67&lt;=0),"",ROUND('Complaints Register'!Y67,0))</f>
        <v/>
      </c>
    </row>
    <row r="68" spans="1:22" x14ac:dyDescent="0.3">
      <c r="A68" s="11" t="str">
        <f>IF(OR('Complaints Register'!Z68=1,('Complaints Register'!AA68+'Complaints Register'!AB68)=2),IF(ISBLANK('Complaints Register'!A68),"",'Complaints Register'!A68),"")</f>
        <v/>
      </c>
      <c r="B68" s="11" t="str">
        <f>IF(A68="","",IF('Complaints Register'!E68="","Not Applicable",'Complaints Register'!E68))</f>
        <v/>
      </c>
      <c r="C68" s="11" t="str">
        <f>IF(A68="","",VLOOKUP('Complaints Register'!J68,'Data LookUp Tables'!D$2:E$5,2))</f>
        <v/>
      </c>
      <c r="D68" s="11" t="str">
        <f>IF(OR(A68="",'Complaints Register'!J68&lt;&gt;"Individual or Couple"),"",VLOOKUP('Complaints Register'!K68,'Data LookUp Tables'!F$2:G$5,2))</f>
        <v/>
      </c>
      <c r="E68" s="11" t="str">
        <f>IF(OR(A68="",'Complaints Register'!J68&lt;&gt;"Individual or Couple"),"",VLOOKUP('Complaints Register'!L68,'Data LookUp Tables'!H$2:I$10,2))</f>
        <v/>
      </c>
      <c r="F68" s="11" t="str">
        <f>IF(A68="","",'Complaints Register'!M68)</f>
        <v/>
      </c>
      <c r="G68" s="11" t="str">
        <f>IF(A68="","",IF('Complaints Register'!D68="",1,IF('Complaints Register'!D68&lt;=Instructions!B$15,2,1)))</f>
        <v/>
      </c>
      <c r="H68" s="11" t="str">
        <f>IF(A68="","",VLOOKUP('Complaints Register'!N68,'Data LookUp Tables'!L$2:M$10,2))</f>
        <v/>
      </c>
      <c r="I68" s="12" t="str">
        <f>IF(A68="","",'Complaints Register'!C68)</f>
        <v/>
      </c>
      <c r="J68" s="12" t="str">
        <f>IF(OR(A68="",G68=1),"",'Complaints Register'!D68)</f>
        <v/>
      </c>
      <c r="K68" s="11" t="str">
        <f>IF(A68="","",IF(G68=1,"",'Complaints Register'!D68-'Complaints Register'!C68))</f>
        <v/>
      </c>
      <c r="L68" s="11" t="str">
        <f>IF($A68="","",VLOOKUP('Complaints Register'!O68,'Data LookUp Tables'!Q$2:R$4,2))</f>
        <v/>
      </c>
      <c r="M68" s="11" t="str">
        <f>IF($A68="","",VLOOKUP('Complaints Register'!P68,'Data LookUp Tables'!$S$2:$T$189,2))</f>
        <v/>
      </c>
      <c r="N68" s="11" t="str">
        <f>IF($A68="","",IF('Complaints Register'!Q68="",999,(VLOOKUP('Complaints Register'!Q68,'Data LookUp Tables'!$S$2:$T$189,2))))</f>
        <v/>
      </c>
      <c r="O68" s="11" t="str">
        <f>IF($A68="","",IF('Complaints Register'!R68="",999,(VLOOKUP('Complaints Register'!R68,'Data LookUp Tables'!$S$2:$T$189,2))))</f>
        <v/>
      </c>
      <c r="P68" s="11" t="str">
        <f>IF($A68="","",VLOOKUP('Complaints Register'!S68,'Data LookUp Tables'!$U$2:$V$97,2))</f>
        <v/>
      </c>
      <c r="Q68" s="11" t="str">
        <f>IF($A68="","",IF('Complaints Register'!T68="",999,VLOOKUP('Complaints Register'!T68,'Data LookUp Tables'!$U$2:$V163,2)))</f>
        <v/>
      </c>
      <c r="R68" s="11" t="str">
        <f>IF($A68="","",IF('Complaints Register'!U68="",999,VLOOKUP('Complaints Register'!U68,'Data LookUp Tables'!$U68:$V$97,2)))</f>
        <v/>
      </c>
      <c r="S68" s="11" t="str">
        <f>IF($A68="","",IF(G68=2,VLOOKUP('Complaints Register'!V68,'Data LookUp Tables'!$W$2:$X$9,2),""))</f>
        <v/>
      </c>
      <c r="T68" s="11" t="str">
        <f>IF($A68="","",IF(G68=2,IF('Complaints Register'!W68="",999,VLOOKUP('Complaints Register'!W68,'Data LookUp Tables'!$W$2:$X$9,2)),""))</f>
        <v/>
      </c>
      <c r="U68" s="11" t="str">
        <f>IF($A68="","",IF(G68=2,IF('Complaints Register'!X68="",999,VLOOKUP('Complaints Register'!X68,'Data LookUp Tables'!$W$2:$X$9,2)),""))</f>
        <v/>
      </c>
      <c r="V68" s="11" t="str">
        <f>IF(OR($A68="",'Complaints Register'!Y68="",'Complaints Register'!Y68&lt;=0),"",ROUND('Complaints Register'!Y68,0))</f>
        <v/>
      </c>
    </row>
    <row r="69" spans="1:22" x14ac:dyDescent="0.3">
      <c r="A69" s="11" t="str">
        <f>IF(OR('Complaints Register'!Z69=1,('Complaints Register'!AA69+'Complaints Register'!AB69)=2),IF(ISBLANK('Complaints Register'!A69),"",'Complaints Register'!A69),"")</f>
        <v/>
      </c>
      <c r="B69" s="11" t="str">
        <f>IF(A69="","",IF('Complaints Register'!E69="","Not Applicable",'Complaints Register'!E69))</f>
        <v/>
      </c>
      <c r="C69" s="11" t="str">
        <f>IF(A69="","",VLOOKUP('Complaints Register'!J69,'Data LookUp Tables'!D$2:E$5,2))</f>
        <v/>
      </c>
      <c r="D69" s="11" t="str">
        <f>IF(OR(A69="",'Complaints Register'!J69&lt;&gt;"Individual or Couple"),"",VLOOKUP('Complaints Register'!K69,'Data LookUp Tables'!F$2:G$5,2))</f>
        <v/>
      </c>
      <c r="E69" s="11" t="str">
        <f>IF(OR(A69="",'Complaints Register'!J69&lt;&gt;"Individual or Couple"),"",VLOOKUP('Complaints Register'!L69,'Data LookUp Tables'!H$2:I$10,2))</f>
        <v/>
      </c>
      <c r="F69" s="11" t="str">
        <f>IF(A69="","",'Complaints Register'!M69)</f>
        <v/>
      </c>
      <c r="G69" s="11" t="str">
        <f>IF(A69="","",IF('Complaints Register'!D69="",1,IF('Complaints Register'!D69&lt;=Instructions!B$15,2,1)))</f>
        <v/>
      </c>
      <c r="H69" s="11" t="str">
        <f>IF(A69="","",VLOOKUP('Complaints Register'!N69,'Data LookUp Tables'!L$2:M$10,2))</f>
        <v/>
      </c>
      <c r="I69" s="12" t="str">
        <f>IF(A69="","",'Complaints Register'!C69)</f>
        <v/>
      </c>
      <c r="J69" s="12" t="str">
        <f>IF(OR(A69="",G69=1),"",'Complaints Register'!D69)</f>
        <v/>
      </c>
      <c r="K69" s="11" t="str">
        <f>IF(A69="","",IF(G69=1,"",'Complaints Register'!D69-'Complaints Register'!C69))</f>
        <v/>
      </c>
      <c r="L69" s="11" t="str">
        <f>IF($A69="","",VLOOKUP('Complaints Register'!O69,'Data LookUp Tables'!Q$2:R$4,2))</f>
        <v/>
      </c>
      <c r="M69" s="11" t="str">
        <f>IF($A69="","",VLOOKUP('Complaints Register'!P69,'Data LookUp Tables'!$S$2:$T$189,2))</f>
        <v/>
      </c>
      <c r="N69" s="11" t="str">
        <f>IF($A69="","",IF('Complaints Register'!Q69="",999,(VLOOKUP('Complaints Register'!Q69,'Data LookUp Tables'!$S$2:$T$189,2))))</f>
        <v/>
      </c>
      <c r="O69" s="11" t="str">
        <f>IF($A69="","",IF('Complaints Register'!R69="",999,(VLOOKUP('Complaints Register'!R69,'Data LookUp Tables'!$S$2:$T$189,2))))</f>
        <v/>
      </c>
      <c r="P69" s="11" t="str">
        <f>IF($A69="","",VLOOKUP('Complaints Register'!S69,'Data LookUp Tables'!$U$2:$V$97,2))</f>
        <v/>
      </c>
      <c r="Q69" s="11" t="str">
        <f>IF($A69="","",IF('Complaints Register'!T69="",999,VLOOKUP('Complaints Register'!T69,'Data LookUp Tables'!$U$2:$V164,2)))</f>
        <v/>
      </c>
      <c r="R69" s="11" t="str">
        <f>IF($A69="","",IF('Complaints Register'!U69="",999,VLOOKUP('Complaints Register'!U69,'Data LookUp Tables'!$U69:$V$97,2)))</f>
        <v/>
      </c>
      <c r="S69" s="11" t="str">
        <f>IF($A69="","",IF(G69=2,VLOOKUP('Complaints Register'!V69,'Data LookUp Tables'!$W$2:$X$9,2),""))</f>
        <v/>
      </c>
      <c r="T69" s="11" t="str">
        <f>IF($A69="","",IF(G69=2,IF('Complaints Register'!W69="",999,VLOOKUP('Complaints Register'!W69,'Data LookUp Tables'!$W$2:$X$9,2)),""))</f>
        <v/>
      </c>
      <c r="U69" s="11" t="str">
        <f>IF($A69="","",IF(G69=2,IF('Complaints Register'!X69="",999,VLOOKUP('Complaints Register'!X69,'Data LookUp Tables'!$W$2:$X$9,2)),""))</f>
        <v/>
      </c>
      <c r="V69" s="11" t="str">
        <f>IF(OR($A69="",'Complaints Register'!Y69="",'Complaints Register'!Y69&lt;=0),"",ROUND('Complaints Register'!Y69,0))</f>
        <v/>
      </c>
    </row>
    <row r="70" spans="1:22" x14ac:dyDescent="0.3">
      <c r="A70" s="11" t="str">
        <f>IF(OR('Complaints Register'!Z70=1,('Complaints Register'!AA70+'Complaints Register'!AB70)=2),IF(ISBLANK('Complaints Register'!A70),"",'Complaints Register'!A70),"")</f>
        <v/>
      </c>
      <c r="B70" s="11" t="str">
        <f>IF(A70="","",IF('Complaints Register'!E70="","Not Applicable",'Complaints Register'!E70))</f>
        <v/>
      </c>
      <c r="C70" s="11" t="str">
        <f>IF(A70="","",VLOOKUP('Complaints Register'!J70,'Data LookUp Tables'!D$2:E$5,2))</f>
        <v/>
      </c>
      <c r="D70" s="11" t="str">
        <f>IF(OR(A70="",'Complaints Register'!J70&lt;&gt;"Individual or Couple"),"",VLOOKUP('Complaints Register'!K70,'Data LookUp Tables'!F$2:G$5,2))</f>
        <v/>
      </c>
      <c r="E70" s="11" t="str">
        <f>IF(OR(A70="",'Complaints Register'!J70&lt;&gt;"Individual or Couple"),"",VLOOKUP('Complaints Register'!L70,'Data LookUp Tables'!H$2:I$10,2))</f>
        <v/>
      </c>
      <c r="F70" s="11" t="str">
        <f>IF(A70="","",'Complaints Register'!M70)</f>
        <v/>
      </c>
      <c r="G70" s="11" t="str">
        <f>IF(A70="","",IF('Complaints Register'!D70="",1,IF('Complaints Register'!D70&lt;=Instructions!B$15,2,1)))</f>
        <v/>
      </c>
      <c r="H70" s="11" t="str">
        <f>IF(A70="","",VLOOKUP('Complaints Register'!N70,'Data LookUp Tables'!L$2:M$10,2))</f>
        <v/>
      </c>
      <c r="I70" s="12" t="str">
        <f>IF(A70="","",'Complaints Register'!C70)</f>
        <v/>
      </c>
      <c r="J70" s="12" t="str">
        <f>IF(OR(A70="",G70=1),"",'Complaints Register'!D70)</f>
        <v/>
      </c>
      <c r="K70" s="11" t="str">
        <f>IF(A70="","",IF(G70=1,"",'Complaints Register'!D70-'Complaints Register'!C70))</f>
        <v/>
      </c>
      <c r="L70" s="11" t="str">
        <f>IF($A70="","",VLOOKUP('Complaints Register'!O70,'Data LookUp Tables'!Q$2:R$4,2))</f>
        <v/>
      </c>
      <c r="M70" s="11" t="str">
        <f>IF($A70="","",VLOOKUP('Complaints Register'!P70,'Data LookUp Tables'!$S$2:$T$189,2))</f>
        <v/>
      </c>
      <c r="N70" s="11" t="str">
        <f>IF($A70="","",IF('Complaints Register'!Q70="",999,(VLOOKUP('Complaints Register'!Q70,'Data LookUp Tables'!$S$2:$T$189,2))))</f>
        <v/>
      </c>
      <c r="O70" s="11" t="str">
        <f>IF($A70="","",IF('Complaints Register'!R70="",999,(VLOOKUP('Complaints Register'!R70,'Data LookUp Tables'!$S$2:$T$189,2))))</f>
        <v/>
      </c>
      <c r="P70" s="11" t="str">
        <f>IF($A70="","",VLOOKUP('Complaints Register'!S70,'Data LookUp Tables'!$U$2:$V$97,2))</f>
        <v/>
      </c>
      <c r="Q70" s="11" t="str">
        <f>IF($A70="","",IF('Complaints Register'!T70="",999,VLOOKUP('Complaints Register'!T70,'Data LookUp Tables'!$U$2:$V165,2)))</f>
        <v/>
      </c>
      <c r="R70" s="11" t="str">
        <f>IF($A70="","",IF('Complaints Register'!U70="",999,VLOOKUP('Complaints Register'!U70,'Data LookUp Tables'!$U70:$V$97,2)))</f>
        <v/>
      </c>
      <c r="S70" s="11" t="str">
        <f>IF($A70="","",IF(G70=2,VLOOKUP('Complaints Register'!V70,'Data LookUp Tables'!$W$2:$X$9,2),""))</f>
        <v/>
      </c>
      <c r="T70" s="11" t="str">
        <f>IF($A70="","",IF(G70=2,IF('Complaints Register'!W70="",999,VLOOKUP('Complaints Register'!W70,'Data LookUp Tables'!$W$2:$X$9,2)),""))</f>
        <v/>
      </c>
      <c r="U70" s="11" t="str">
        <f>IF($A70="","",IF(G70=2,IF('Complaints Register'!X70="",999,VLOOKUP('Complaints Register'!X70,'Data LookUp Tables'!$W$2:$X$9,2)),""))</f>
        <v/>
      </c>
      <c r="V70" s="11" t="str">
        <f>IF(OR($A70="",'Complaints Register'!Y70="",'Complaints Register'!Y70&lt;=0),"",ROUND('Complaints Register'!Y70,0))</f>
        <v/>
      </c>
    </row>
    <row r="71" spans="1:22" x14ac:dyDescent="0.3">
      <c r="A71" s="11" t="str">
        <f>IF(OR('Complaints Register'!Z71=1,('Complaints Register'!AA71+'Complaints Register'!AB71)=2),IF(ISBLANK('Complaints Register'!A71),"",'Complaints Register'!A71),"")</f>
        <v/>
      </c>
      <c r="B71" s="11" t="str">
        <f>IF(A71="","",IF('Complaints Register'!E71="","Not Applicable",'Complaints Register'!E71))</f>
        <v/>
      </c>
      <c r="C71" s="11" t="str">
        <f>IF(A71="","",VLOOKUP('Complaints Register'!J71,'Data LookUp Tables'!D$2:E$5,2))</f>
        <v/>
      </c>
      <c r="D71" s="11" t="str">
        <f>IF(OR(A71="",'Complaints Register'!J71&lt;&gt;"Individual or Couple"),"",VLOOKUP('Complaints Register'!K71,'Data LookUp Tables'!F$2:G$5,2))</f>
        <v/>
      </c>
      <c r="E71" s="11" t="str">
        <f>IF(OR(A71="",'Complaints Register'!J71&lt;&gt;"Individual or Couple"),"",VLOOKUP('Complaints Register'!L71,'Data LookUp Tables'!H$2:I$10,2))</f>
        <v/>
      </c>
      <c r="F71" s="11" t="str">
        <f>IF(A71="","",'Complaints Register'!M71)</f>
        <v/>
      </c>
      <c r="G71" s="11" t="str">
        <f>IF(A71="","",IF('Complaints Register'!D71="",1,IF('Complaints Register'!D71&lt;=Instructions!B$15,2,1)))</f>
        <v/>
      </c>
      <c r="H71" s="11" t="str">
        <f>IF(A71="","",VLOOKUP('Complaints Register'!N71,'Data LookUp Tables'!L$2:M$10,2))</f>
        <v/>
      </c>
      <c r="I71" s="12" t="str">
        <f>IF(A71="","",'Complaints Register'!C71)</f>
        <v/>
      </c>
      <c r="J71" s="12" t="str">
        <f>IF(OR(A71="",G71=1),"",'Complaints Register'!D71)</f>
        <v/>
      </c>
      <c r="K71" s="11" t="str">
        <f>IF(A71="","",IF(G71=1,"",'Complaints Register'!D71-'Complaints Register'!C71))</f>
        <v/>
      </c>
      <c r="L71" s="11" t="str">
        <f>IF($A71="","",VLOOKUP('Complaints Register'!O71,'Data LookUp Tables'!Q$2:R$4,2))</f>
        <v/>
      </c>
      <c r="M71" s="11" t="str">
        <f>IF($A71="","",VLOOKUP('Complaints Register'!P71,'Data LookUp Tables'!$S$2:$T$189,2))</f>
        <v/>
      </c>
      <c r="N71" s="11" t="str">
        <f>IF($A71="","",IF('Complaints Register'!Q71="",999,(VLOOKUP('Complaints Register'!Q71,'Data LookUp Tables'!$S$2:$T$189,2))))</f>
        <v/>
      </c>
      <c r="O71" s="11" t="str">
        <f>IF($A71="","",IF('Complaints Register'!R71="",999,(VLOOKUP('Complaints Register'!R71,'Data LookUp Tables'!$S$2:$T$189,2))))</f>
        <v/>
      </c>
      <c r="P71" s="11" t="str">
        <f>IF($A71="","",VLOOKUP('Complaints Register'!S71,'Data LookUp Tables'!$U$2:$V$97,2))</f>
        <v/>
      </c>
      <c r="Q71" s="11" t="str">
        <f>IF($A71="","",IF('Complaints Register'!T71="",999,VLOOKUP('Complaints Register'!T71,'Data LookUp Tables'!$U$2:$V166,2)))</f>
        <v/>
      </c>
      <c r="R71" s="11" t="str">
        <f>IF($A71="","",IF('Complaints Register'!U71="",999,VLOOKUP('Complaints Register'!U71,'Data LookUp Tables'!$U71:$V$97,2)))</f>
        <v/>
      </c>
      <c r="S71" s="11" t="str">
        <f>IF($A71="","",IF(G71=2,VLOOKUP('Complaints Register'!V71,'Data LookUp Tables'!$W$2:$X$9,2),""))</f>
        <v/>
      </c>
      <c r="T71" s="11" t="str">
        <f>IF($A71="","",IF(G71=2,IF('Complaints Register'!W71="",999,VLOOKUP('Complaints Register'!W71,'Data LookUp Tables'!$W$2:$X$9,2)),""))</f>
        <v/>
      </c>
      <c r="U71" s="11" t="str">
        <f>IF($A71="","",IF(G71=2,IF('Complaints Register'!X71="",999,VLOOKUP('Complaints Register'!X71,'Data LookUp Tables'!$W$2:$X$9,2)),""))</f>
        <v/>
      </c>
      <c r="V71" s="11" t="str">
        <f>IF(OR($A71="",'Complaints Register'!Y71="",'Complaints Register'!Y71&lt;=0),"",ROUND('Complaints Register'!Y71,0))</f>
        <v/>
      </c>
    </row>
    <row r="72" spans="1:22" x14ac:dyDescent="0.3">
      <c r="A72" s="11" t="str">
        <f>IF(OR('Complaints Register'!Z72=1,('Complaints Register'!AA72+'Complaints Register'!AB72)=2),IF(ISBLANK('Complaints Register'!A72),"",'Complaints Register'!A72),"")</f>
        <v/>
      </c>
      <c r="B72" s="11" t="str">
        <f>IF(A72="","",IF('Complaints Register'!E72="","Not Applicable",'Complaints Register'!E72))</f>
        <v/>
      </c>
      <c r="C72" s="11" t="str">
        <f>IF(A72="","",VLOOKUP('Complaints Register'!J72,'Data LookUp Tables'!D$2:E$5,2))</f>
        <v/>
      </c>
      <c r="D72" s="11" t="str">
        <f>IF(OR(A72="",'Complaints Register'!J72&lt;&gt;"Individual or Couple"),"",VLOOKUP('Complaints Register'!K72,'Data LookUp Tables'!F$2:G$5,2))</f>
        <v/>
      </c>
      <c r="E72" s="11" t="str">
        <f>IF(OR(A72="",'Complaints Register'!J72&lt;&gt;"Individual or Couple"),"",VLOOKUP('Complaints Register'!L72,'Data LookUp Tables'!H$2:I$10,2))</f>
        <v/>
      </c>
      <c r="F72" s="11" t="str">
        <f>IF(A72="","",'Complaints Register'!M72)</f>
        <v/>
      </c>
      <c r="G72" s="11" t="str">
        <f>IF(A72="","",IF('Complaints Register'!D72="",1,IF('Complaints Register'!D72&lt;=Instructions!B$15,2,1)))</f>
        <v/>
      </c>
      <c r="H72" s="11" t="str">
        <f>IF(A72="","",VLOOKUP('Complaints Register'!N72,'Data LookUp Tables'!L$2:M$10,2))</f>
        <v/>
      </c>
      <c r="I72" s="12" t="str">
        <f>IF(A72="","",'Complaints Register'!C72)</f>
        <v/>
      </c>
      <c r="J72" s="12" t="str">
        <f>IF(OR(A72="",G72=1),"",'Complaints Register'!D72)</f>
        <v/>
      </c>
      <c r="K72" s="11" t="str">
        <f>IF(A72="","",IF(G72=1,"",'Complaints Register'!D72-'Complaints Register'!C72))</f>
        <v/>
      </c>
      <c r="L72" s="11" t="str">
        <f>IF($A72="","",VLOOKUP('Complaints Register'!O72,'Data LookUp Tables'!Q$2:R$4,2))</f>
        <v/>
      </c>
      <c r="M72" s="11" t="str">
        <f>IF($A72="","",VLOOKUP('Complaints Register'!P72,'Data LookUp Tables'!$S$2:$T$189,2))</f>
        <v/>
      </c>
      <c r="N72" s="11" t="str">
        <f>IF($A72="","",IF('Complaints Register'!Q72="",999,(VLOOKUP('Complaints Register'!Q72,'Data LookUp Tables'!$S$2:$T$189,2))))</f>
        <v/>
      </c>
      <c r="O72" s="11" t="str">
        <f>IF($A72="","",IF('Complaints Register'!R72="",999,(VLOOKUP('Complaints Register'!R72,'Data LookUp Tables'!$S$2:$T$189,2))))</f>
        <v/>
      </c>
      <c r="P72" s="11" t="str">
        <f>IF($A72="","",VLOOKUP('Complaints Register'!S72,'Data LookUp Tables'!$U$2:$V$97,2))</f>
        <v/>
      </c>
      <c r="Q72" s="11" t="str">
        <f>IF($A72="","",IF('Complaints Register'!T72="",999,VLOOKUP('Complaints Register'!T72,'Data LookUp Tables'!$U$2:$V167,2)))</f>
        <v/>
      </c>
      <c r="R72" s="11" t="str">
        <f>IF($A72="","",IF('Complaints Register'!U72="",999,VLOOKUP('Complaints Register'!U72,'Data LookUp Tables'!$U72:$V$97,2)))</f>
        <v/>
      </c>
      <c r="S72" s="11" t="str">
        <f>IF($A72="","",IF(G72=2,VLOOKUP('Complaints Register'!V72,'Data LookUp Tables'!$W$2:$X$9,2),""))</f>
        <v/>
      </c>
      <c r="T72" s="11" t="str">
        <f>IF($A72="","",IF(G72=2,IF('Complaints Register'!W72="",999,VLOOKUP('Complaints Register'!W72,'Data LookUp Tables'!$W$2:$X$9,2)),""))</f>
        <v/>
      </c>
      <c r="U72" s="11" t="str">
        <f>IF($A72="","",IF(G72=2,IF('Complaints Register'!X72="",999,VLOOKUP('Complaints Register'!X72,'Data LookUp Tables'!$W$2:$X$9,2)),""))</f>
        <v/>
      </c>
      <c r="V72" s="11" t="str">
        <f>IF(OR($A72="",'Complaints Register'!Y72="",'Complaints Register'!Y72&lt;=0),"",ROUND('Complaints Register'!Y72,0))</f>
        <v/>
      </c>
    </row>
    <row r="73" spans="1:22" x14ac:dyDescent="0.3">
      <c r="A73" s="11" t="str">
        <f>IF(OR('Complaints Register'!Z73=1,('Complaints Register'!AA73+'Complaints Register'!AB73)=2),IF(ISBLANK('Complaints Register'!A73),"",'Complaints Register'!A73),"")</f>
        <v/>
      </c>
      <c r="B73" s="11" t="str">
        <f>IF(A73="","",IF('Complaints Register'!E73="","Not Applicable",'Complaints Register'!E73))</f>
        <v/>
      </c>
      <c r="C73" s="11" t="str">
        <f>IF(A73="","",VLOOKUP('Complaints Register'!J73,'Data LookUp Tables'!D$2:E$5,2))</f>
        <v/>
      </c>
      <c r="D73" s="11" t="str">
        <f>IF(OR(A73="",'Complaints Register'!J73&lt;&gt;"Individual or Couple"),"",VLOOKUP('Complaints Register'!K73,'Data LookUp Tables'!F$2:G$5,2))</f>
        <v/>
      </c>
      <c r="E73" s="11" t="str">
        <f>IF(OR(A73="",'Complaints Register'!J73&lt;&gt;"Individual or Couple"),"",VLOOKUP('Complaints Register'!L73,'Data LookUp Tables'!H$2:I$10,2))</f>
        <v/>
      </c>
      <c r="F73" s="11" t="str">
        <f>IF(A73="","",'Complaints Register'!M73)</f>
        <v/>
      </c>
      <c r="G73" s="11" t="str">
        <f>IF(A73="","",IF('Complaints Register'!D73="",1,IF('Complaints Register'!D73&lt;=Instructions!B$15,2,1)))</f>
        <v/>
      </c>
      <c r="H73" s="11" t="str">
        <f>IF(A73="","",VLOOKUP('Complaints Register'!N73,'Data LookUp Tables'!L$2:M$10,2))</f>
        <v/>
      </c>
      <c r="I73" s="12" t="str">
        <f>IF(A73="","",'Complaints Register'!C73)</f>
        <v/>
      </c>
      <c r="J73" s="12" t="str">
        <f>IF(OR(A73="",G73=1),"",'Complaints Register'!D73)</f>
        <v/>
      </c>
      <c r="K73" s="11" t="str">
        <f>IF(A73="","",IF(G73=1,"",'Complaints Register'!D73-'Complaints Register'!C73))</f>
        <v/>
      </c>
      <c r="L73" s="11" t="str">
        <f>IF($A73="","",VLOOKUP('Complaints Register'!O73,'Data LookUp Tables'!Q$2:R$4,2))</f>
        <v/>
      </c>
      <c r="M73" s="11" t="str">
        <f>IF($A73="","",VLOOKUP('Complaints Register'!P73,'Data LookUp Tables'!$S$2:$T$189,2))</f>
        <v/>
      </c>
      <c r="N73" s="11" t="str">
        <f>IF($A73="","",IF('Complaints Register'!Q73="",999,(VLOOKUP('Complaints Register'!Q73,'Data LookUp Tables'!$S$2:$T$189,2))))</f>
        <v/>
      </c>
      <c r="O73" s="11" t="str">
        <f>IF($A73="","",IF('Complaints Register'!R73="",999,(VLOOKUP('Complaints Register'!R73,'Data LookUp Tables'!$S$2:$T$189,2))))</f>
        <v/>
      </c>
      <c r="P73" s="11" t="str">
        <f>IF($A73="","",VLOOKUP('Complaints Register'!S73,'Data LookUp Tables'!$U$2:$V$97,2))</f>
        <v/>
      </c>
      <c r="Q73" s="11" t="str">
        <f>IF($A73="","",IF('Complaints Register'!T73="",999,VLOOKUP('Complaints Register'!T73,'Data LookUp Tables'!$U$2:$V168,2)))</f>
        <v/>
      </c>
      <c r="R73" s="11" t="str">
        <f>IF($A73="","",IF('Complaints Register'!U73="",999,VLOOKUP('Complaints Register'!U73,'Data LookUp Tables'!$U73:$V$97,2)))</f>
        <v/>
      </c>
      <c r="S73" s="11" t="str">
        <f>IF($A73="","",IF(G73=2,VLOOKUP('Complaints Register'!V73,'Data LookUp Tables'!$W$2:$X$9,2),""))</f>
        <v/>
      </c>
      <c r="T73" s="11" t="str">
        <f>IF($A73="","",IF(G73=2,IF('Complaints Register'!W73="",999,VLOOKUP('Complaints Register'!W73,'Data LookUp Tables'!$W$2:$X$9,2)),""))</f>
        <v/>
      </c>
      <c r="U73" s="11" t="str">
        <f>IF($A73="","",IF(G73=2,IF('Complaints Register'!X73="",999,VLOOKUP('Complaints Register'!X73,'Data LookUp Tables'!$W$2:$X$9,2)),""))</f>
        <v/>
      </c>
      <c r="V73" s="11" t="str">
        <f>IF(OR($A73="",'Complaints Register'!Y73="",'Complaints Register'!Y73&lt;=0),"",ROUND('Complaints Register'!Y73,0))</f>
        <v/>
      </c>
    </row>
    <row r="74" spans="1:22" x14ac:dyDescent="0.3">
      <c r="A74" s="11" t="str">
        <f>IF(OR('Complaints Register'!Z74=1,('Complaints Register'!AA74+'Complaints Register'!AB74)=2),IF(ISBLANK('Complaints Register'!A74),"",'Complaints Register'!A74),"")</f>
        <v/>
      </c>
      <c r="B74" s="11" t="str">
        <f>IF(A74="","",IF('Complaints Register'!E74="","Not Applicable",'Complaints Register'!E74))</f>
        <v/>
      </c>
      <c r="C74" s="11" t="str">
        <f>IF(A74="","",VLOOKUP('Complaints Register'!J74,'Data LookUp Tables'!D$2:E$5,2))</f>
        <v/>
      </c>
      <c r="D74" s="11" t="str">
        <f>IF(OR(A74="",'Complaints Register'!J74&lt;&gt;"Individual or Couple"),"",VLOOKUP('Complaints Register'!K74,'Data LookUp Tables'!F$2:G$5,2))</f>
        <v/>
      </c>
      <c r="E74" s="11" t="str">
        <f>IF(OR(A74="",'Complaints Register'!J74&lt;&gt;"Individual or Couple"),"",VLOOKUP('Complaints Register'!L74,'Data LookUp Tables'!H$2:I$10,2))</f>
        <v/>
      </c>
      <c r="F74" s="11" t="str">
        <f>IF(A74="","",'Complaints Register'!M74)</f>
        <v/>
      </c>
      <c r="G74" s="11" t="str">
        <f>IF(A74="","",IF('Complaints Register'!D74="",1,IF('Complaints Register'!D74&lt;=Instructions!B$15,2,1)))</f>
        <v/>
      </c>
      <c r="H74" s="11" t="str">
        <f>IF(A74="","",VLOOKUP('Complaints Register'!N74,'Data LookUp Tables'!L$2:M$10,2))</f>
        <v/>
      </c>
      <c r="I74" s="12" t="str">
        <f>IF(A74="","",'Complaints Register'!C74)</f>
        <v/>
      </c>
      <c r="J74" s="12" t="str">
        <f>IF(OR(A74="",G74=1),"",'Complaints Register'!D74)</f>
        <v/>
      </c>
      <c r="K74" s="11" t="str">
        <f>IF(A74="","",IF(G74=1,"",'Complaints Register'!D74-'Complaints Register'!C74))</f>
        <v/>
      </c>
      <c r="L74" s="11" t="str">
        <f>IF($A74="","",VLOOKUP('Complaints Register'!O74,'Data LookUp Tables'!Q$2:R$4,2))</f>
        <v/>
      </c>
      <c r="M74" s="11" t="str">
        <f>IF($A74="","",VLOOKUP('Complaints Register'!P74,'Data LookUp Tables'!$S$2:$T$189,2))</f>
        <v/>
      </c>
      <c r="N74" s="11" t="str">
        <f>IF($A74="","",IF('Complaints Register'!Q74="",999,(VLOOKUP('Complaints Register'!Q74,'Data LookUp Tables'!$S$2:$T$189,2))))</f>
        <v/>
      </c>
      <c r="O74" s="11" t="str">
        <f>IF($A74="","",IF('Complaints Register'!R74="",999,(VLOOKUP('Complaints Register'!R74,'Data LookUp Tables'!$S$2:$T$189,2))))</f>
        <v/>
      </c>
      <c r="P74" s="11" t="str">
        <f>IF($A74="","",VLOOKUP('Complaints Register'!S74,'Data LookUp Tables'!$U$2:$V$97,2))</f>
        <v/>
      </c>
      <c r="Q74" s="11" t="str">
        <f>IF($A74="","",IF('Complaints Register'!T74="",999,VLOOKUP('Complaints Register'!T74,'Data LookUp Tables'!$U$2:$V169,2)))</f>
        <v/>
      </c>
      <c r="R74" s="11" t="str">
        <f>IF($A74="","",IF('Complaints Register'!U74="",999,VLOOKUP('Complaints Register'!U74,'Data LookUp Tables'!$U74:$V$97,2)))</f>
        <v/>
      </c>
      <c r="S74" s="11" t="str">
        <f>IF($A74="","",IF(G74=2,VLOOKUP('Complaints Register'!V74,'Data LookUp Tables'!$W$2:$X$9,2),""))</f>
        <v/>
      </c>
      <c r="T74" s="11" t="str">
        <f>IF($A74="","",IF(G74=2,IF('Complaints Register'!W74="",999,VLOOKUP('Complaints Register'!W74,'Data LookUp Tables'!$W$2:$X$9,2)),""))</f>
        <v/>
      </c>
      <c r="U74" s="11" t="str">
        <f>IF($A74="","",IF(G74=2,IF('Complaints Register'!X74="",999,VLOOKUP('Complaints Register'!X74,'Data LookUp Tables'!$W$2:$X$9,2)),""))</f>
        <v/>
      </c>
      <c r="V74" s="11" t="str">
        <f>IF(OR($A74="",'Complaints Register'!Y74="",'Complaints Register'!Y74&lt;=0),"",ROUND('Complaints Register'!Y74,0))</f>
        <v/>
      </c>
    </row>
    <row r="75" spans="1:22" x14ac:dyDescent="0.3">
      <c r="A75" s="11" t="str">
        <f>IF(OR('Complaints Register'!Z75=1,('Complaints Register'!AA75+'Complaints Register'!AB75)=2),IF(ISBLANK('Complaints Register'!A75),"",'Complaints Register'!A75),"")</f>
        <v/>
      </c>
      <c r="B75" s="11" t="str">
        <f>IF(A75="","",IF('Complaints Register'!E75="","Not Applicable",'Complaints Register'!E75))</f>
        <v/>
      </c>
      <c r="C75" s="11" t="str">
        <f>IF(A75="","",VLOOKUP('Complaints Register'!J75,'Data LookUp Tables'!D$2:E$5,2))</f>
        <v/>
      </c>
      <c r="D75" s="11" t="str">
        <f>IF(OR(A75="",'Complaints Register'!J75&lt;&gt;"Individual or Couple"),"",VLOOKUP('Complaints Register'!K75,'Data LookUp Tables'!F$2:G$5,2))</f>
        <v/>
      </c>
      <c r="E75" s="11" t="str">
        <f>IF(OR(A75="",'Complaints Register'!J75&lt;&gt;"Individual or Couple"),"",VLOOKUP('Complaints Register'!L75,'Data LookUp Tables'!H$2:I$10,2))</f>
        <v/>
      </c>
      <c r="F75" s="11" t="str">
        <f>IF(A75="","",'Complaints Register'!M75)</f>
        <v/>
      </c>
      <c r="G75" s="11" t="str">
        <f>IF(A75="","",IF('Complaints Register'!D75="",1,IF('Complaints Register'!D75&lt;=Instructions!B$15,2,1)))</f>
        <v/>
      </c>
      <c r="H75" s="11" t="str">
        <f>IF(A75="","",VLOOKUP('Complaints Register'!N75,'Data LookUp Tables'!L$2:M$10,2))</f>
        <v/>
      </c>
      <c r="I75" s="12" t="str">
        <f>IF(A75="","",'Complaints Register'!C75)</f>
        <v/>
      </c>
      <c r="J75" s="12" t="str">
        <f>IF(OR(A75="",G75=1),"",'Complaints Register'!D75)</f>
        <v/>
      </c>
      <c r="K75" s="11" t="str">
        <f>IF(A75="","",IF(G75=1,"",'Complaints Register'!D75-'Complaints Register'!C75))</f>
        <v/>
      </c>
      <c r="L75" s="11" t="str">
        <f>IF($A75="","",VLOOKUP('Complaints Register'!O75,'Data LookUp Tables'!Q$2:R$4,2))</f>
        <v/>
      </c>
      <c r="M75" s="11" t="str">
        <f>IF($A75="","",VLOOKUP('Complaints Register'!P75,'Data LookUp Tables'!$S$2:$T$189,2))</f>
        <v/>
      </c>
      <c r="N75" s="11" t="str">
        <f>IF($A75="","",IF('Complaints Register'!Q75="",999,(VLOOKUP('Complaints Register'!Q75,'Data LookUp Tables'!$S$2:$T$189,2))))</f>
        <v/>
      </c>
      <c r="O75" s="11" t="str">
        <f>IF($A75="","",IF('Complaints Register'!R75="",999,(VLOOKUP('Complaints Register'!R75,'Data LookUp Tables'!$S$2:$T$189,2))))</f>
        <v/>
      </c>
      <c r="P75" s="11" t="str">
        <f>IF($A75="","",VLOOKUP('Complaints Register'!S75,'Data LookUp Tables'!$U$2:$V$97,2))</f>
        <v/>
      </c>
      <c r="Q75" s="11" t="str">
        <f>IF($A75="","",IF('Complaints Register'!T75="",999,VLOOKUP('Complaints Register'!T75,'Data LookUp Tables'!$U$2:$V170,2)))</f>
        <v/>
      </c>
      <c r="R75" s="11" t="str">
        <f>IF($A75="","",IF('Complaints Register'!U75="",999,VLOOKUP('Complaints Register'!U75,'Data LookUp Tables'!$U75:$V$97,2)))</f>
        <v/>
      </c>
      <c r="S75" s="11" t="str">
        <f>IF($A75="","",IF(G75=2,VLOOKUP('Complaints Register'!V75,'Data LookUp Tables'!$W$2:$X$9,2),""))</f>
        <v/>
      </c>
      <c r="T75" s="11" t="str">
        <f>IF($A75="","",IF(G75=2,IF('Complaints Register'!W75="",999,VLOOKUP('Complaints Register'!W75,'Data LookUp Tables'!$W$2:$X$9,2)),""))</f>
        <v/>
      </c>
      <c r="U75" s="11" t="str">
        <f>IF($A75="","",IF(G75=2,IF('Complaints Register'!X75="",999,VLOOKUP('Complaints Register'!X75,'Data LookUp Tables'!$W$2:$X$9,2)),""))</f>
        <v/>
      </c>
      <c r="V75" s="11" t="str">
        <f>IF(OR($A75="",'Complaints Register'!Y75="",'Complaints Register'!Y75&lt;=0),"",ROUND('Complaints Register'!Y75,0))</f>
        <v/>
      </c>
    </row>
    <row r="76" spans="1:22" x14ac:dyDescent="0.3">
      <c r="A76" s="11" t="str">
        <f>IF(OR('Complaints Register'!Z76=1,('Complaints Register'!AA76+'Complaints Register'!AB76)=2),IF(ISBLANK('Complaints Register'!A76),"",'Complaints Register'!A76),"")</f>
        <v/>
      </c>
      <c r="B76" s="11" t="str">
        <f>IF(A76="","",IF('Complaints Register'!E76="","Not Applicable",'Complaints Register'!E76))</f>
        <v/>
      </c>
      <c r="C76" s="11" t="str">
        <f>IF(A76="","",VLOOKUP('Complaints Register'!J76,'Data LookUp Tables'!D$2:E$5,2))</f>
        <v/>
      </c>
      <c r="D76" s="11" t="str">
        <f>IF(OR(A76="",'Complaints Register'!J76&lt;&gt;"Individual or Couple"),"",VLOOKUP('Complaints Register'!K76,'Data LookUp Tables'!F$2:G$5,2))</f>
        <v/>
      </c>
      <c r="E76" s="11" t="str">
        <f>IF(OR(A76="",'Complaints Register'!J76&lt;&gt;"Individual or Couple"),"",VLOOKUP('Complaints Register'!L76,'Data LookUp Tables'!H$2:I$10,2))</f>
        <v/>
      </c>
      <c r="F76" s="11" t="str">
        <f>IF(A76="","",'Complaints Register'!M76)</f>
        <v/>
      </c>
      <c r="G76" s="11" t="str">
        <f>IF(A76="","",IF('Complaints Register'!D76="",1,IF('Complaints Register'!D76&lt;=Instructions!B$15,2,1)))</f>
        <v/>
      </c>
      <c r="H76" s="11" t="str">
        <f>IF(A76="","",VLOOKUP('Complaints Register'!N76,'Data LookUp Tables'!L$2:M$10,2))</f>
        <v/>
      </c>
      <c r="I76" s="12" t="str">
        <f>IF(A76="","",'Complaints Register'!C76)</f>
        <v/>
      </c>
      <c r="J76" s="12" t="str">
        <f>IF(OR(A76="",G76=1),"",'Complaints Register'!D76)</f>
        <v/>
      </c>
      <c r="K76" s="11" t="str">
        <f>IF(A76="","",IF(G76=1,"",'Complaints Register'!D76-'Complaints Register'!C76))</f>
        <v/>
      </c>
      <c r="L76" s="11" t="str">
        <f>IF($A76="","",VLOOKUP('Complaints Register'!O76,'Data LookUp Tables'!Q$2:R$4,2))</f>
        <v/>
      </c>
      <c r="M76" s="11" t="str">
        <f>IF($A76="","",VLOOKUP('Complaints Register'!P76,'Data LookUp Tables'!$S$2:$T$189,2))</f>
        <v/>
      </c>
      <c r="N76" s="11" t="str">
        <f>IF($A76="","",IF('Complaints Register'!Q76="",999,(VLOOKUP('Complaints Register'!Q76,'Data LookUp Tables'!$S$2:$T$189,2))))</f>
        <v/>
      </c>
      <c r="O76" s="11" t="str">
        <f>IF($A76="","",IF('Complaints Register'!R76="",999,(VLOOKUP('Complaints Register'!R76,'Data LookUp Tables'!$S$2:$T$189,2))))</f>
        <v/>
      </c>
      <c r="P76" s="11" t="str">
        <f>IF($A76="","",VLOOKUP('Complaints Register'!S76,'Data LookUp Tables'!$U$2:$V$97,2))</f>
        <v/>
      </c>
      <c r="Q76" s="11" t="str">
        <f>IF($A76="","",IF('Complaints Register'!T76="",999,VLOOKUP('Complaints Register'!T76,'Data LookUp Tables'!$U$2:$V171,2)))</f>
        <v/>
      </c>
      <c r="R76" s="11" t="str">
        <f>IF($A76="","",IF('Complaints Register'!U76="",999,VLOOKUP('Complaints Register'!U76,'Data LookUp Tables'!$U76:$V$97,2)))</f>
        <v/>
      </c>
      <c r="S76" s="11" t="str">
        <f>IF($A76="","",IF(G76=2,VLOOKUP('Complaints Register'!V76,'Data LookUp Tables'!$W$2:$X$9,2),""))</f>
        <v/>
      </c>
      <c r="T76" s="11" t="str">
        <f>IF($A76="","",IF(G76=2,IF('Complaints Register'!W76="",999,VLOOKUP('Complaints Register'!W76,'Data LookUp Tables'!$W$2:$X$9,2)),""))</f>
        <v/>
      </c>
      <c r="U76" s="11" t="str">
        <f>IF($A76="","",IF(G76=2,IF('Complaints Register'!X76="",999,VLOOKUP('Complaints Register'!X76,'Data LookUp Tables'!$W$2:$X$9,2)),""))</f>
        <v/>
      </c>
      <c r="V76" s="11" t="str">
        <f>IF(OR($A76="",'Complaints Register'!Y76="",'Complaints Register'!Y76&lt;=0),"",ROUND('Complaints Register'!Y76,0))</f>
        <v/>
      </c>
    </row>
    <row r="77" spans="1:22" x14ac:dyDescent="0.3">
      <c r="A77" s="11" t="str">
        <f>IF(OR('Complaints Register'!Z77=1,('Complaints Register'!AA77+'Complaints Register'!AB77)=2),IF(ISBLANK('Complaints Register'!A77),"",'Complaints Register'!A77),"")</f>
        <v/>
      </c>
      <c r="B77" s="11" t="str">
        <f>IF(A77="","",IF('Complaints Register'!E77="","Not Applicable",'Complaints Register'!E77))</f>
        <v/>
      </c>
      <c r="C77" s="11" t="str">
        <f>IF(A77="","",VLOOKUP('Complaints Register'!J77,'Data LookUp Tables'!D$2:E$5,2))</f>
        <v/>
      </c>
      <c r="D77" s="11" t="str">
        <f>IF(OR(A77="",'Complaints Register'!J77&lt;&gt;"Individual or Couple"),"",VLOOKUP('Complaints Register'!K77,'Data LookUp Tables'!F$2:G$5,2))</f>
        <v/>
      </c>
      <c r="E77" s="11" t="str">
        <f>IF(OR(A77="",'Complaints Register'!J77&lt;&gt;"Individual or Couple"),"",VLOOKUP('Complaints Register'!L77,'Data LookUp Tables'!H$2:I$10,2))</f>
        <v/>
      </c>
      <c r="F77" s="11" t="str">
        <f>IF(A77="","",'Complaints Register'!M77)</f>
        <v/>
      </c>
      <c r="G77" s="11" t="str">
        <f>IF(A77="","",IF('Complaints Register'!D77="",1,IF('Complaints Register'!D77&lt;=Instructions!B$15,2,1)))</f>
        <v/>
      </c>
      <c r="H77" s="11" t="str">
        <f>IF(A77="","",VLOOKUP('Complaints Register'!N77,'Data LookUp Tables'!L$2:M$10,2))</f>
        <v/>
      </c>
      <c r="I77" s="12" t="str">
        <f>IF(A77="","",'Complaints Register'!C77)</f>
        <v/>
      </c>
      <c r="J77" s="12" t="str">
        <f>IF(OR(A77="",G77=1),"",'Complaints Register'!D77)</f>
        <v/>
      </c>
      <c r="K77" s="11" t="str">
        <f>IF(A77="","",IF(G77=1,"",'Complaints Register'!D77-'Complaints Register'!C77))</f>
        <v/>
      </c>
      <c r="L77" s="11" t="str">
        <f>IF($A77="","",VLOOKUP('Complaints Register'!O77,'Data LookUp Tables'!Q$2:R$4,2))</f>
        <v/>
      </c>
      <c r="M77" s="11" t="str">
        <f>IF($A77="","",VLOOKUP('Complaints Register'!P77,'Data LookUp Tables'!$S$2:$T$189,2))</f>
        <v/>
      </c>
      <c r="N77" s="11" t="str">
        <f>IF($A77="","",IF('Complaints Register'!Q77="",999,(VLOOKUP('Complaints Register'!Q77,'Data LookUp Tables'!$S$2:$T$189,2))))</f>
        <v/>
      </c>
      <c r="O77" s="11" t="str">
        <f>IF($A77="","",IF('Complaints Register'!R77="",999,(VLOOKUP('Complaints Register'!R77,'Data LookUp Tables'!$S$2:$T$189,2))))</f>
        <v/>
      </c>
      <c r="P77" s="11" t="str">
        <f>IF($A77="","",VLOOKUP('Complaints Register'!S77,'Data LookUp Tables'!$U$2:$V$97,2))</f>
        <v/>
      </c>
      <c r="Q77" s="11" t="str">
        <f>IF($A77="","",IF('Complaints Register'!T77="",999,VLOOKUP('Complaints Register'!T77,'Data LookUp Tables'!$U$2:$V172,2)))</f>
        <v/>
      </c>
      <c r="R77" s="11" t="str">
        <f>IF($A77="","",IF('Complaints Register'!U77="",999,VLOOKUP('Complaints Register'!U77,'Data LookUp Tables'!$U77:$V$97,2)))</f>
        <v/>
      </c>
      <c r="S77" s="11" t="str">
        <f>IF($A77="","",IF(G77=2,VLOOKUP('Complaints Register'!V77,'Data LookUp Tables'!$W$2:$X$9,2),""))</f>
        <v/>
      </c>
      <c r="T77" s="11" t="str">
        <f>IF($A77="","",IF(G77=2,IF('Complaints Register'!W77="",999,VLOOKUP('Complaints Register'!W77,'Data LookUp Tables'!$W$2:$X$9,2)),""))</f>
        <v/>
      </c>
      <c r="U77" s="11" t="str">
        <f>IF($A77="","",IF(G77=2,IF('Complaints Register'!X77="",999,VLOOKUP('Complaints Register'!X77,'Data LookUp Tables'!$W$2:$X$9,2)),""))</f>
        <v/>
      </c>
      <c r="V77" s="11" t="str">
        <f>IF(OR($A77="",'Complaints Register'!Y77="",'Complaints Register'!Y77&lt;=0),"",ROUND('Complaints Register'!Y77,0))</f>
        <v/>
      </c>
    </row>
    <row r="78" spans="1:22" x14ac:dyDescent="0.3">
      <c r="A78" s="11" t="str">
        <f>IF(OR('Complaints Register'!Z78=1,('Complaints Register'!AA78+'Complaints Register'!AB78)=2),IF(ISBLANK('Complaints Register'!A78),"",'Complaints Register'!A78),"")</f>
        <v/>
      </c>
      <c r="B78" s="11" t="str">
        <f>IF(A78="","",IF('Complaints Register'!E78="","Not Applicable",'Complaints Register'!E78))</f>
        <v/>
      </c>
      <c r="C78" s="11" t="str">
        <f>IF(A78="","",VLOOKUP('Complaints Register'!J78,'Data LookUp Tables'!D$2:E$5,2))</f>
        <v/>
      </c>
      <c r="D78" s="11" t="str">
        <f>IF(OR(A78="",'Complaints Register'!J78&lt;&gt;"Individual or Couple"),"",VLOOKUP('Complaints Register'!K78,'Data LookUp Tables'!F$2:G$5,2))</f>
        <v/>
      </c>
      <c r="E78" s="11" t="str">
        <f>IF(OR(A78="",'Complaints Register'!J78&lt;&gt;"Individual or Couple"),"",VLOOKUP('Complaints Register'!L78,'Data LookUp Tables'!H$2:I$10,2))</f>
        <v/>
      </c>
      <c r="F78" s="11" t="str">
        <f>IF(A78="","",'Complaints Register'!M78)</f>
        <v/>
      </c>
      <c r="G78" s="11" t="str">
        <f>IF(A78="","",IF('Complaints Register'!D78="",1,IF('Complaints Register'!D78&lt;=Instructions!B$15,2,1)))</f>
        <v/>
      </c>
      <c r="H78" s="11" t="str">
        <f>IF(A78="","",VLOOKUP('Complaints Register'!N78,'Data LookUp Tables'!L$2:M$10,2))</f>
        <v/>
      </c>
      <c r="I78" s="12" t="str">
        <f>IF(A78="","",'Complaints Register'!C78)</f>
        <v/>
      </c>
      <c r="J78" s="12" t="str">
        <f>IF(OR(A78="",G78=1),"",'Complaints Register'!D78)</f>
        <v/>
      </c>
      <c r="K78" s="11" t="str">
        <f>IF(A78="","",IF(G78=1,"",'Complaints Register'!D78-'Complaints Register'!C78))</f>
        <v/>
      </c>
      <c r="L78" s="11" t="str">
        <f>IF($A78="","",VLOOKUP('Complaints Register'!O78,'Data LookUp Tables'!Q$2:R$4,2))</f>
        <v/>
      </c>
      <c r="M78" s="11" t="str">
        <f>IF($A78="","",VLOOKUP('Complaints Register'!P78,'Data LookUp Tables'!$S$2:$T$189,2))</f>
        <v/>
      </c>
      <c r="N78" s="11" t="str">
        <f>IF($A78="","",IF('Complaints Register'!Q78="",999,(VLOOKUP('Complaints Register'!Q78,'Data LookUp Tables'!$S$2:$T$189,2))))</f>
        <v/>
      </c>
      <c r="O78" s="11" t="str">
        <f>IF($A78="","",IF('Complaints Register'!R78="",999,(VLOOKUP('Complaints Register'!R78,'Data LookUp Tables'!$S$2:$T$189,2))))</f>
        <v/>
      </c>
      <c r="P78" s="11" t="str">
        <f>IF($A78="","",VLOOKUP('Complaints Register'!S78,'Data LookUp Tables'!$U$2:$V$97,2))</f>
        <v/>
      </c>
      <c r="Q78" s="11" t="str">
        <f>IF($A78="","",IF('Complaints Register'!T78="",999,VLOOKUP('Complaints Register'!T78,'Data LookUp Tables'!$U$2:$V173,2)))</f>
        <v/>
      </c>
      <c r="R78" s="11" t="str">
        <f>IF($A78="","",IF('Complaints Register'!U78="",999,VLOOKUP('Complaints Register'!U78,'Data LookUp Tables'!$U78:$V$97,2)))</f>
        <v/>
      </c>
      <c r="S78" s="11" t="str">
        <f>IF($A78="","",IF(G78=2,VLOOKUP('Complaints Register'!V78,'Data LookUp Tables'!$W$2:$X$9,2),""))</f>
        <v/>
      </c>
      <c r="T78" s="11" t="str">
        <f>IF($A78="","",IF(G78=2,IF('Complaints Register'!W78="",999,VLOOKUP('Complaints Register'!W78,'Data LookUp Tables'!$W$2:$X$9,2)),""))</f>
        <v/>
      </c>
      <c r="U78" s="11" t="str">
        <f>IF($A78="","",IF(G78=2,IF('Complaints Register'!X78="",999,VLOOKUP('Complaints Register'!X78,'Data LookUp Tables'!$W$2:$X$9,2)),""))</f>
        <v/>
      </c>
      <c r="V78" s="11" t="str">
        <f>IF(OR($A78="",'Complaints Register'!Y78="",'Complaints Register'!Y78&lt;=0),"",ROUND('Complaints Register'!Y78,0))</f>
        <v/>
      </c>
    </row>
    <row r="79" spans="1:22" x14ac:dyDescent="0.3">
      <c r="A79" s="11" t="str">
        <f>IF(OR('Complaints Register'!Z79=1,('Complaints Register'!AA79+'Complaints Register'!AB79)=2),IF(ISBLANK('Complaints Register'!A79),"",'Complaints Register'!A79),"")</f>
        <v/>
      </c>
      <c r="B79" s="11" t="str">
        <f>IF(A79="","",IF('Complaints Register'!E79="","Not Applicable",'Complaints Register'!E79))</f>
        <v/>
      </c>
      <c r="C79" s="11" t="str">
        <f>IF(A79="","",VLOOKUP('Complaints Register'!J79,'Data LookUp Tables'!D$2:E$5,2))</f>
        <v/>
      </c>
      <c r="D79" s="11" t="str">
        <f>IF(OR(A79="",'Complaints Register'!J79&lt;&gt;"Individual or Couple"),"",VLOOKUP('Complaints Register'!K79,'Data LookUp Tables'!F$2:G$5,2))</f>
        <v/>
      </c>
      <c r="E79" s="11" t="str">
        <f>IF(OR(A79="",'Complaints Register'!J79&lt;&gt;"Individual or Couple"),"",VLOOKUP('Complaints Register'!L79,'Data LookUp Tables'!H$2:I$10,2))</f>
        <v/>
      </c>
      <c r="F79" s="11" t="str">
        <f>IF(A79="","",'Complaints Register'!M79)</f>
        <v/>
      </c>
      <c r="G79" s="11" t="str">
        <f>IF(A79="","",IF('Complaints Register'!D79="",1,IF('Complaints Register'!D79&lt;=Instructions!B$15,2,1)))</f>
        <v/>
      </c>
      <c r="H79" s="11" t="str">
        <f>IF(A79="","",VLOOKUP('Complaints Register'!N79,'Data LookUp Tables'!L$2:M$10,2))</f>
        <v/>
      </c>
      <c r="I79" s="12" t="str">
        <f>IF(A79="","",'Complaints Register'!C79)</f>
        <v/>
      </c>
      <c r="J79" s="12" t="str">
        <f>IF(OR(A79="",G79=1),"",'Complaints Register'!D79)</f>
        <v/>
      </c>
      <c r="K79" s="11" t="str">
        <f>IF(A79="","",IF(G79=1,"",'Complaints Register'!D79-'Complaints Register'!C79))</f>
        <v/>
      </c>
      <c r="L79" s="11" t="str">
        <f>IF($A79="","",VLOOKUP('Complaints Register'!O79,'Data LookUp Tables'!Q$2:R$4,2))</f>
        <v/>
      </c>
      <c r="M79" s="11" t="str">
        <f>IF($A79="","",VLOOKUP('Complaints Register'!P79,'Data LookUp Tables'!$S$2:$T$189,2))</f>
        <v/>
      </c>
      <c r="N79" s="11" t="str">
        <f>IF($A79="","",IF('Complaints Register'!Q79="",999,(VLOOKUP('Complaints Register'!Q79,'Data LookUp Tables'!$S$2:$T$189,2))))</f>
        <v/>
      </c>
      <c r="O79" s="11" t="str">
        <f>IF($A79="","",IF('Complaints Register'!R79="",999,(VLOOKUP('Complaints Register'!R79,'Data LookUp Tables'!$S$2:$T$189,2))))</f>
        <v/>
      </c>
      <c r="P79" s="11" t="str">
        <f>IF($A79="","",VLOOKUP('Complaints Register'!S79,'Data LookUp Tables'!$U$2:$V$97,2))</f>
        <v/>
      </c>
      <c r="Q79" s="11" t="str">
        <f>IF($A79="","",IF('Complaints Register'!T79="",999,VLOOKUP('Complaints Register'!T79,'Data LookUp Tables'!$U$2:$V174,2)))</f>
        <v/>
      </c>
      <c r="R79" s="11" t="str">
        <f>IF($A79="","",IF('Complaints Register'!U79="",999,VLOOKUP('Complaints Register'!U79,'Data LookUp Tables'!$U79:$V$97,2)))</f>
        <v/>
      </c>
      <c r="S79" s="11" t="str">
        <f>IF($A79="","",IF(G79=2,VLOOKUP('Complaints Register'!V79,'Data LookUp Tables'!$W$2:$X$9,2),""))</f>
        <v/>
      </c>
      <c r="T79" s="11" t="str">
        <f>IF($A79="","",IF(G79=2,IF('Complaints Register'!W79="",999,VLOOKUP('Complaints Register'!W79,'Data LookUp Tables'!$W$2:$X$9,2)),""))</f>
        <v/>
      </c>
      <c r="U79" s="11" t="str">
        <f>IF($A79="","",IF(G79=2,IF('Complaints Register'!X79="",999,VLOOKUP('Complaints Register'!X79,'Data LookUp Tables'!$W$2:$X$9,2)),""))</f>
        <v/>
      </c>
      <c r="V79" s="11" t="str">
        <f>IF(OR($A79="",'Complaints Register'!Y79="",'Complaints Register'!Y79&lt;=0),"",ROUND('Complaints Register'!Y79,0))</f>
        <v/>
      </c>
    </row>
    <row r="80" spans="1:22" x14ac:dyDescent="0.3">
      <c r="A80" s="11" t="str">
        <f>IF(OR('Complaints Register'!Z80=1,('Complaints Register'!AA80+'Complaints Register'!AB80)=2),IF(ISBLANK('Complaints Register'!A80),"",'Complaints Register'!A80),"")</f>
        <v/>
      </c>
      <c r="B80" s="11" t="str">
        <f>IF(A80="","",IF('Complaints Register'!E80="","Not Applicable",'Complaints Register'!E80))</f>
        <v/>
      </c>
      <c r="C80" s="11" t="str">
        <f>IF(A80="","",VLOOKUP('Complaints Register'!J80,'Data LookUp Tables'!D$2:E$5,2))</f>
        <v/>
      </c>
      <c r="D80" s="11" t="str">
        <f>IF(OR(A80="",'Complaints Register'!J80&lt;&gt;"Individual or Couple"),"",VLOOKUP('Complaints Register'!K80,'Data LookUp Tables'!F$2:G$5,2))</f>
        <v/>
      </c>
      <c r="E80" s="11" t="str">
        <f>IF(OR(A80="",'Complaints Register'!J80&lt;&gt;"Individual or Couple"),"",VLOOKUP('Complaints Register'!L80,'Data LookUp Tables'!H$2:I$10,2))</f>
        <v/>
      </c>
      <c r="F80" s="11" t="str">
        <f>IF(A80="","",'Complaints Register'!M80)</f>
        <v/>
      </c>
      <c r="G80" s="11" t="str">
        <f>IF(A80="","",IF('Complaints Register'!D80="",1,IF('Complaints Register'!D80&lt;=Instructions!B$15,2,1)))</f>
        <v/>
      </c>
      <c r="H80" s="11" t="str">
        <f>IF(A80="","",VLOOKUP('Complaints Register'!N80,'Data LookUp Tables'!L$2:M$10,2))</f>
        <v/>
      </c>
      <c r="I80" s="12" t="str">
        <f>IF(A80="","",'Complaints Register'!C80)</f>
        <v/>
      </c>
      <c r="J80" s="12" t="str">
        <f>IF(OR(A80="",G80=1),"",'Complaints Register'!D80)</f>
        <v/>
      </c>
      <c r="K80" s="11" t="str">
        <f>IF(A80="","",IF(G80=1,"",'Complaints Register'!D80-'Complaints Register'!C80))</f>
        <v/>
      </c>
      <c r="L80" s="11" t="str">
        <f>IF($A80="","",VLOOKUP('Complaints Register'!O80,'Data LookUp Tables'!Q$2:R$4,2))</f>
        <v/>
      </c>
      <c r="M80" s="11" t="str">
        <f>IF($A80="","",VLOOKUP('Complaints Register'!P80,'Data LookUp Tables'!$S$2:$T$189,2))</f>
        <v/>
      </c>
      <c r="N80" s="11" t="str">
        <f>IF($A80="","",IF('Complaints Register'!Q80="",999,(VLOOKUP('Complaints Register'!Q80,'Data LookUp Tables'!$S$2:$T$189,2))))</f>
        <v/>
      </c>
      <c r="O80" s="11" t="str">
        <f>IF($A80="","",IF('Complaints Register'!R80="",999,(VLOOKUP('Complaints Register'!R80,'Data LookUp Tables'!$S$2:$T$189,2))))</f>
        <v/>
      </c>
      <c r="P80" s="11" t="str">
        <f>IF($A80="","",VLOOKUP('Complaints Register'!S80,'Data LookUp Tables'!$U$2:$V$97,2))</f>
        <v/>
      </c>
      <c r="Q80" s="11" t="str">
        <f>IF($A80="","",IF('Complaints Register'!T80="",999,VLOOKUP('Complaints Register'!T80,'Data LookUp Tables'!$U$2:$V175,2)))</f>
        <v/>
      </c>
      <c r="R80" s="11" t="str">
        <f>IF($A80="","",IF('Complaints Register'!U80="",999,VLOOKUP('Complaints Register'!U80,'Data LookUp Tables'!$U80:$V$97,2)))</f>
        <v/>
      </c>
      <c r="S80" s="11" t="str">
        <f>IF($A80="","",IF(G80=2,VLOOKUP('Complaints Register'!V80,'Data LookUp Tables'!$W$2:$X$9,2),""))</f>
        <v/>
      </c>
      <c r="T80" s="11" t="str">
        <f>IF($A80="","",IF(G80=2,IF('Complaints Register'!W80="",999,VLOOKUP('Complaints Register'!W80,'Data LookUp Tables'!$W$2:$X$9,2)),""))</f>
        <v/>
      </c>
      <c r="U80" s="11" t="str">
        <f>IF($A80="","",IF(G80=2,IF('Complaints Register'!X80="",999,VLOOKUP('Complaints Register'!X80,'Data LookUp Tables'!$W$2:$X$9,2)),""))</f>
        <v/>
      </c>
      <c r="V80" s="11" t="str">
        <f>IF(OR($A80="",'Complaints Register'!Y80="",'Complaints Register'!Y80&lt;=0),"",ROUND('Complaints Register'!Y80,0))</f>
        <v/>
      </c>
    </row>
    <row r="81" spans="1:22" x14ac:dyDescent="0.3">
      <c r="A81" s="11" t="str">
        <f>IF(OR('Complaints Register'!Z81=1,('Complaints Register'!AA81+'Complaints Register'!AB81)=2),IF(ISBLANK('Complaints Register'!A81),"",'Complaints Register'!A81),"")</f>
        <v/>
      </c>
      <c r="B81" s="11" t="str">
        <f>IF(A81="","",IF('Complaints Register'!E81="","Not Applicable",'Complaints Register'!E81))</f>
        <v/>
      </c>
      <c r="C81" s="11" t="str">
        <f>IF(A81="","",VLOOKUP('Complaints Register'!J81,'Data LookUp Tables'!D$2:E$5,2))</f>
        <v/>
      </c>
      <c r="D81" s="11" t="str">
        <f>IF(OR(A81="",'Complaints Register'!J81&lt;&gt;"Individual or Couple"),"",VLOOKUP('Complaints Register'!K81,'Data LookUp Tables'!F$2:G$5,2))</f>
        <v/>
      </c>
      <c r="E81" s="11" t="str">
        <f>IF(OR(A81="",'Complaints Register'!J81&lt;&gt;"Individual or Couple"),"",VLOOKUP('Complaints Register'!L81,'Data LookUp Tables'!H$2:I$10,2))</f>
        <v/>
      </c>
      <c r="F81" s="11" t="str">
        <f>IF(A81="","",'Complaints Register'!M81)</f>
        <v/>
      </c>
      <c r="G81" s="11" t="str">
        <f>IF(A81="","",IF('Complaints Register'!D81="",1,IF('Complaints Register'!D81&lt;=Instructions!B$15,2,1)))</f>
        <v/>
      </c>
      <c r="H81" s="11" t="str">
        <f>IF(A81="","",VLOOKUP('Complaints Register'!N81,'Data LookUp Tables'!L$2:M$10,2))</f>
        <v/>
      </c>
      <c r="I81" s="12" t="str">
        <f>IF(A81="","",'Complaints Register'!C81)</f>
        <v/>
      </c>
      <c r="J81" s="12" t="str">
        <f>IF(OR(A81="",G81=1),"",'Complaints Register'!D81)</f>
        <v/>
      </c>
      <c r="K81" s="11" t="str">
        <f>IF(A81="","",IF(G81=1,"",'Complaints Register'!D81-'Complaints Register'!C81))</f>
        <v/>
      </c>
      <c r="L81" s="11" t="str">
        <f>IF($A81="","",VLOOKUP('Complaints Register'!O81,'Data LookUp Tables'!Q$2:R$4,2))</f>
        <v/>
      </c>
      <c r="M81" s="11" t="str">
        <f>IF($A81="","",VLOOKUP('Complaints Register'!P81,'Data LookUp Tables'!$S$2:$T$189,2))</f>
        <v/>
      </c>
      <c r="N81" s="11" t="str">
        <f>IF($A81="","",IF('Complaints Register'!Q81="",999,(VLOOKUP('Complaints Register'!Q81,'Data LookUp Tables'!$S$2:$T$189,2))))</f>
        <v/>
      </c>
      <c r="O81" s="11" t="str">
        <f>IF($A81="","",IF('Complaints Register'!R81="",999,(VLOOKUP('Complaints Register'!R81,'Data LookUp Tables'!$S$2:$T$189,2))))</f>
        <v/>
      </c>
      <c r="P81" s="11" t="str">
        <f>IF($A81="","",VLOOKUP('Complaints Register'!S81,'Data LookUp Tables'!$U$2:$V$97,2))</f>
        <v/>
      </c>
      <c r="Q81" s="11" t="str">
        <f>IF($A81="","",IF('Complaints Register'!T81="",999,VLOOKUP('Complaints Register'!T81,'Data LookUp Tables'!$U$2:$V176,2)))</f>
        <v/>
      </c>
      <c r="R81" s="11" t="str">
        <f>IF($A81="","",IF('Complaints Register'!U81="",999,VLOOKUP('Complaints Register'!U81,'Data LookUp Tables'!$U81:$V$97,2)))</f>
        <v/>
      </c>
      <c r="S81" s="11" t="str">
        <f>IF($A81="","",IF(G81=2,VLOOKUP('Complaints Register'!V81,'Data LookUp Tables'!$W$2:$X$9,2),""))</f>
        <v/>
      </c>
      <c r="T81" s="11" t="str">
        <f>IF($A81="","",IF(G81=2,IF('Complaints Register'!W81="",999,VLOOKUP('Complaints Register'!W81,'Data LookUp Tables'!$W$2:$X$9,2)),""))</f>
        <v/>
      </c>
      <c r="U81" s="11" t="str">
        <f>IF($A81="","",IF(G81=2,IF('Complaints Register'!X81="",999,VLOOKUP('Complaints Register'!X81,'Data LookUp Tables'!$W$2:$X$9,2)),""))</f>
        <v/>
      </c>
      <c r="V81" s="11" t="str">
        <f>IF(OR($A81="",'Complaints Register'!Y81="",'Complaints Register'!Y81&lt;=0),"",ROUND('Complaints Register'!Y81,0))</f>
        <v/>
      </c>
    </row>
    <row r="82" spans="1:22" x14ac:dyDescent="0.3">
      <c r="A82" s="11" t="str">
        <f>IF(OR('Complaints Register'!Z82=1,('Complaints Register'!AA82+'Complaints Register'!AB82)=2),IF(ISBLANK('Complaints Register'!A82),"",'Complaints Register'!A82),"")</f>
        <v/>
      </c>
      <c r="B82" s="11" t="str">
        <f>IF(A82="","",IF('Complaints Register'!E82="","Not Applicable",'Complaints Register'!E82))</f>
        <v/>
      </c>
      <c r="C82" s="11" t="str">
        <f>IF(A82="","",VLOOKUP('Complaints Register'!J82,'Data LookUp Tables'!D$2:E$5,2))</f>
        <v/>
      </c>
      <c r="D82" s="11" t="str">
        <f>IF(OR(A82="",'Complaints Register'!J82&lt;&gt;"Individual or Couple"),"",VLOOKUP('Complaints Register'!K82,'Data LookUp Tables'!F$2:G$5,2))</f>
        <v/>
      </c>
      <c r="E82" s="11" t="str">
        <f>IF(OR(A82="",'Complaints Register'!J82&lt;&gt;"Individual or Couple"),"",VLOOKUP('Complaints Register'!L82,'Data LookUp Tables'!H$2:I$10,2))</f>
        <v/>
      </c>
      <c r="F82" s="11" t="str">
        <f>IF(A82="","",'Complaints Register'!M82)</f>
        <v/>
      </c>
      <c r="G82" s="11" t="str">
        <f>IF(A82="","",IF('Complaints Register'!D82="",1,IF('Complaints Register'!D82&lt;=Instructions!B$15,2,1)))</f>
        <v/>
      </c>
      <c r="H82" s="11" t="str">
        <f>IF(A82="","",VLOOKUP('Complaints Register'!N82,'Data LookUp Tables'!L$2:M$10,2))</f>
        <v/>
      </c>
      <c r="I82" s="12" t="str">
        <f>IF(A82="","",'Complaints Register'!C82)</f>
        <v/>
      </c>
      <c r="J82" s="12" t="str">
        <f>IF(OR(A82="",G82=1),"",'Complaints Register'!D82)</f>
        <v/>
      </c>
      <c r="K82" s="11" t="str">
        <f>IF(A82="","",IF(G82=1,"",'Complaints Register'!D82-'Complaints Register'!C82))</f>
        <v/>
      </c>
      <c r="L82" s="11" t="str">
        <f>IF($A82="","",VLOOKUP('Complaints Register'!O82,'Data LookUp Tables'!Q$2:R$4,2))</f>
        <v/>
      </c>
      <c r="M82" s="11" t="str">
        <f>IF($A82="","",VLOOKUP('Complaints Register'!P82,'Data LookUp Tables'!$S$2:$T$189,2))</f>
        <v/>
      </c>
      <c r="N82" s="11" t="str">
        <f>IF($A82="","",IF('Complaints Register'!Q82="",999,(VLOOKUP('Complaints Register'!Q82,'Data LookUp Tables'!$S$2:$T$189,2))))</f>
        <v/>
      </c>
      <c r="O82" s="11" t="str">
        <f>IF($A82="","",IF('Complaints Register'!R82="",999,(VLOOKUP('Complaints Register'!R82,'Data LookUp Tables'!$S$2:$T$189,2))))</f>
        <v/>
      </c>
      <c r="P82" s="11" t="str">
        <f>IF($A82="","",VLOOKUP('Complaints Register'!S82,'Data LookUp Tables'!$U$2:$V$97,2))</f>
        <v/>
      </c>
      <c r="Q82" s="11" t="str">
        <f>IF($A82="","",IF('Complaints Register'!T82="",999,VLOOKUP('Complaints Register'!T82,'Data LookUp Tables'!$U$2:$V177,2)))</f>
        <v/>
      </c>
      <c r="R82" s="11" t="str">
        <f>IF($A82="","",IF('Complaints Register'!U82="",999,VLOOKUP('Complaints Register'!U82,'Data LookUp Tables'!$U82:$V$97,2)))</f>
        <v/>
      </c>
      <c r="S82" s="11" t="str">
        <f>IF($A82="","",IF(G82=2,VLOOKUP('Complaints Register'!V82,'Data LookUp Tables'!$W$2:$X$9,2),""))</f>
        <v/>
      </c>
      <c r="T82" s="11" t="str">
        <f>IF($A82="","",IF(G82=2,IF('Complaints Register'!W82="",999,VLOOKUP('Complaints Register'!W82,'Data LookUp Tables'!$W$2:$X$9,2)),""))</f>
        <v/>
      </c>
      <c r="U82" s="11" t="str">
        <f>IF($A82="","",IF(G82=2,IF('Complaints Register'!X82="",999,VLOOKUP('Complaints Register'!X82,'Data LookUp Tables'!$W$2:$X$9,2)),""))</f>
        <v/>
      </c>
      <c r="V82" s="11" t="str">
        <f>IF(OR($A82="",'Complaints Register'!Y82="",'Complaints Register'!Y82&lt;=0),"",ROUND('Complaints Register'!Y82,0))</f>
        <v/>
      </c>
    </row>
    <row r="83" spans="1:22" x14ac:dyDescent="0.3">
      <c r="A83" s="11" t="str">
        <f>IF(OR('Complaints Register'!Z83=1,('Complaints Register'!AA83+'Complaints Register'!AB83)=2),IF(ISBLANK('Complaints Register'!A83),"",'Complaints Register'!A83),"")</f>
        <v/>
      </c>
      <c r="B83" s="11" t="str">
        <f>IF(A83="","",IF('Complaints Register'!E83="","Not Applicable",'Complaints Register'!E83))</f>
        <v/>
      </c>
      <c r="C83" s="11" t="str">
        <f>IF(A83="","",VLOOKUP('Complaints Register'!J83,'Data LookUp Tables'!D$2:E$5,2))</f>
        <v/>
      </c>
      <c r="D83" s="11" t="str">
        <f>IF(OR(A83="",'Complaints Register'!J83&lt;&gt;"Individual or Couple"),"",VLOOKUP('Complaints Register'!K83,'Data LookUp Tables'!F$2:G$5,2))</f>
        <v/>
      </c>
      <c r="E83" s="11" t="str">
        <f>IF(OR(A83="",'Complaints Register'!J83&lt;&gt;"Individual or Couple"),"",VLOOKUP('Complaints Register'!L83,'Data LookUp Tables'!H$2:I$10,2))</f>
        <v/>
      </c>
      <c r="F83" s="11" t="str">
        <f>IF(A83="","",'Complaints Register'!M83)</f>
        <v/>
      </c>
      <c r="G83" s="11" t="str">
        <f>IF(A83="","",IF('Complaints Register'!D83="",1,IF('Complaints Register'!D83&lt;=Instructions!B$15,2,1)))</f>
        <v/>
      </c>
      <c r="H83" s="11" t="str">
        <f>IF(A83="","",VLOOKUP('Complaints Register'!N83,'Data LookUp Tables'!L$2:M$10,2))</f>
        <v/>
      </c>
      <c r="I83" s="12" t="str">
        <f>IF(A83="","",'Complaints Register'!C83)</f>
        <v/>
      </c>
      <c r="J83" s="12" t="str">
        <f>IF(OR(A83="",G83=1),"",'Complaints Register'!D83)</f>
        <v/>
      </c>
      <c r="K83" s="11" t="str">
        <f>IF(A83="","",IF(G83=1,"",'Complaints Register'!D83-'Complaints Register'!C83))</f>
        <v/>
      </c>
      <c r="L83" s="11" t="str">
        <f>IF($A83="","",VLOOKUP('Complaints Register'!O83,'Data LookUp Tables'!Q$2:R$4,2))</f>
        <v/>
      </c>
      <c r="M83" s="11" t="str">
        <f>IF($A83="","",VLOOKUP('Complaints Register'!P83,'Data LookUp Tables'!$S$2:$T$189,2))</f>
        <v/>
      </c>
      <c r="N83" s="11" t="str">
        <f>IF($A83="","",IF('Complaints Register'!Q83="",999,(VLOOKUP('Complaints Register'!Q83,'Data LookUp Tables'!$S$2:$T$189,2))))</f>
        <v/>
      </c>
      <c r="O83" s="11" t="str">
        <f>IF($A83="","",IF('Complaints Register'!R83="",999,(VLOOKUP('Complaints Register'!R83,'Data LookUp Tables'!$S$2:$T$189,2))))</f>
        <v/>
      </c>
      <c r="P83" s="11" t="str">
        <f>IF($A83="","",VLOOKUP('Complaints Register'!S83,'Data LookUp Tables'!$U$2:$V$97,2))</f>
        <v/>
      </c>
      <c r="Q83" s="11" t="str">
        <f>IF($A83="","",IF('Complaints Register'!T83="",999,VLOOKUP('Complaints Register'!T83,'Data LookUp Tables'!$U$2:$V178,2)))</f>
        <v/>
      </c>
      <c r="R83" s="11" t="str">
        <f>IF($A83="","",IF('Complaints Register'!U83="",999,VLOOKUP('Complaints Register'!U83,'Data LookUp Tables'!$U83:$V$97,2)))</f>
        <v/>
      </c>
      <c r="S83" s="11" t="str">
        <f>IF($A83="","",IF(G83=2,VLOOKUP('Complaints Register'!V83,'Data LookUp Tables'!$W$2:$X$9,2),""))</f>
        <v/>
      </c>
      <c r="T83" s="11" t="str">
        <f>IF($A83="","",IF(G83=2,IF('Complaints Register'!W83="",999,VLOOKUP('Complaints Register'!W83,'Data LookUp Tables'!$W$2:$X$9,2)),""))</f>
        <v/>
      </c>
      <c r="U83" s="11" t="str">
        <f>IF($A83="","",IF(G83=2,IF('Complaints Register'!X83="",999,VLOOKUP('Complaints Register'!X83,'Data LookUp Tables'!$W$2:$X$9,2)),""))</f>
        <v/>
      </c>
      <c r="V83" s="11" t="str">
        <f>IF(OR($A83="",'Complaints Register'!Y83="",'Complaints Register'!Y83&lt;=0),"",ROUND('Complaints Register'!Y83,0))</f>
        <v/>
      </c>
    </row>
    <row r="84" spans="1:22" x14ac:dyDescent="0.3">
      <c r="A84" s="11" t="str">
        <f>IF(OR('Complaints Register'!Z84=1,('Complaints Register'!AA84+'Complaints Register'!AB84)=2),IF(ISBLANK('Complaints Register'!A84),"",'Complaints Register'!A84),"")</f>
        <v/>
      </c>
      <c r="B84" s="11" t="str">
        <f>IF(A84="","",IF('Complaints Register'!E84="","Not Applicable",'Complaints Register'!E84))</f>
        <v/>
      </c>
      <c r="C84" s="11" t="str">
        <f>IF(A84="","",VLOOKUP('Complaints Register'!J84,'Data LookUp Tables'!D$2:E$5,2))</f>
        <v/>
      </c>
      <c r="D84" s="11" t="str">
        <f>IF(OR(A84="",'Complaints Register'!J84&lt;&gt;"Individual or Couple"),"",VLOOKUP('Complaints Register'!K84,'Data LookUp Tables'!F$2:G$5,2))</f>
        <v/>
      </c>
      <c r="E84" s="11" t="str">
        <f>IF(OR(A84="",'Complaints Register'!J84&lt;&gt;"Individual or Couple"),"",VLOOKUP('Complaints Register'!L84,'Data LookUp Tables'!H$2:I$10,2))</f>
        <v/>
      </c>
      <c r="F84" s="11" t="str">
        <f>IF(A84="","",'Complaints Register'!M84)</f>
        <v/>
      </c>
      <c r="G84" s="11" t="str">
        <f>IF(A84="","",IF('Complaints Register'!D84="",1,IF('Complaints Register'!D84&lt;=Instructions!B$15,2,1)))</f>
        <v/>
      </c>
      <c r="H84" s="11" t="str">
        <f>IF(A84="","",VLOOKUP('Complaints Register'!N84,'Data LookUp Tables'!L$2:M$10,2))</f>
        <v/>
      </c>
      <c r="I84" s="12" t="str">
        <f>IF(A84="","",'Complaints Register'!C84)</f>
        <v/>
      </c>
      <c r="J84" s="12" t="str">
        <f>IF(OR(A84="",G84=1),"",'Complaints Register'!D84)</f>
        <v/>
      </c>
      <c r="K84" s="11" t="str">
        <f>IF(A84="","",IF(G84=1,"",'Complaints Register'!D84-'Complaints Register'!C84))</f>
        <v/>
      </c>
      <c r="L84" s="11" t="str">
        <f>IF($A84="","",VLOOKUP('Complaints Register'!O84,'Data LookUp Tables'!Q$2:R$4,2))</f>
        <v/>
      </c>
      <c r="M84" s="11" t="str">
        <f>IF($A84="","",VLOOKUP('Complaints Register'!P84,'Data LookUp Tables'!$S$2:$T$189,2))</f>
        <v/>
      </c>
      <c r="N84" s="11" t="str">
        <f>IF($A84="","",IF('Complaints Register'!Q84="",999,(VLOOKUP('Complaints Register'!Q84,'Data LookUp Tables'!$S$2:$T$189,2))))</f>
        <v/>
      </c>
      <c r="O84" s="11" t="str">
        <f>IF($A84="","",IF('Complaints Register'!R84="",999,(VLOOKUP('Complaints Register'!R84,'Data LookUp Tables'!$S$2:$T$189,2))))</f>
        <v/>
      </c>
      <c r="P84" s="11" t="str">
        <f>IF($A84="","",VLOOKUP('Complaints Register'!S84,'Data LookUp Tables'!$U$2:$V$97,2))</f>
        <v/>
      </c>
      <c r="Q84" s="11" t="str">
        <f>IF($A84="","",IF('Complaints Register'!T84="",999,VLOOKUP('Complaints Register'!T84,'Data LookUp Tables'!$U$2:$V179,2)))</f>
        <v/>
      </c>
      <c r="R84" s="11" t="str">
        <f>IF($A84="","",IF('Complaints Register'!U84="",999,VLOOKUP('Complaints Register'!U84,'Data LookUp Tables'!$U84:$V$97,2)))</f>
        <v/>
      </c>
      <c r="S84" s="11" t="str">
        <f>IF($A84="","",IF(G84=2,VLOOKUP('Complaints Register'!V84,'Data LookUp Tables'!$W$2:$X$9,2),""))</f>
        <v/>
      </c>
      <c r="T84" s="11" t="str">
        <f>IF($A84="","",IF(G84=2,IF('Complaints Register'!W84="",999,VLOOKUP('Complaints Register'!W84,'Data LookUp Tables'!$W$2:$X$9,2)),""))</f>
        <v/>
      </c>
      <c r="U84" s="11" t="str">
        <f>IF($A84="","",IF(G84=2,IF('Complaints Register'!X84="",999,VLOOKUP('Complaints Register'!X84,'Data LookUp Tables'!$W$2:$X$9,2)),""))</f>
        <v/>
      </c>
      <c r="V84" s="11" t="str">
        <f>IF(OR($A84="",'Complaints Register'!Y84="",'Complaints Register'!Y84&lt;=0),"",ROUND('Complaints Register'!Y84,0))</f>
        <v/>
      </c>
    </row>
    <row r="85" spans="1:22" x14ac:dyDescent="0.3">
      <c r="A85" s="11" t="str">
        <f>IF(OR('Complaints Register'!Z85=1,('Complaints Register'!AA85+'Complaints Register'!AB85)=2),IF(ISBLANK('Complaints Register'!A85),"",'Complaints Register'!A85),"")</f>
        <v/>
      </c>
      <c r="B85" s="11" t="str">
        <f>IF(A85="","",IF('Complaints Register'!E85="","Not Applicable",'Complaints Register'!E85))</f>
        <v/>
      </c>
      <c r="C85" s="11" t="str">
        <f>IF(A85="","",VLOOKUP('Complaints Register'!J85,'Data LookUp Tables'!D$2:E$5,2))</f>
        <v/>
      </c>
      <c r="D85" s="11" t="str">
        <f>IF(OR(A85="",'Complaints Register'!J85&lt;&gt;"Individual or Couple"),"",VLOOKUP('Complaints Register'!K85,'Data LookUp Tables'!F$2:G$5,2))</f>
        <v/>
      </c>
      <c r="E85" s="11" t="str">
        <f>IF(OR(A85="",'Complaints Register'!J85&lt;&gt;"Individual or Couple"),"",VLOOKUP('Complaints Register'!L85,'Data LookUp Tables'!H$2:I$10,2))</f>
        <v/>
      </c>
      <c r="F85" s="11" t="str">
        <f>IF(A85="","",'Complaints Register'!M85)</f>
        <v/>
      </c>
      <c r="G85" s="11" t="str">
        <f>IF(A85="","",IF('Complaints Register'!D85="",1,IF('Complaints Register'!D85&lt;=Instructions!B$15,2,1)))</f>
        <v/>
      </c>
      <c r="H85" s="11" t="str">
        <f>IF(A85="","",VLOOKUP('Complaints Register'!N85,'Data LookUp Tables'!L$2:M$10,2))</f>
        <v/>
      </c>
      <c r="I85" s="12" t="str">
        <f>IF(A85="","",'Complaints Register'!C85)</f>
        <v/>
      </c>
      <c r="J85" s="12" t="str">
        <f>IF(OR(A85="",G85=1),"",'Complaints Register'!D85)</f>
        <v/>
      </c>
      <c r="K85" s="11" t="str">
        <f>IF(A85="","",IF(G85=1,"",'Complaints Register'!D85-'Complaints Register'!C85))</f>
        <v/>
      </c>
      <c r="L85" s="11" t="str">
        <f>IF($A85="","",VLOOKUP('Complaints Register'!O85,'Data LookUp Tables'!Q$2:R$4,2))</f>
        <v/>
      </c>
      <c r="M85" s="11" t="str">
        <f>IF($A85="","",VLOOKUP('Complaints Register'!P85,'Data LookUp Tables'!$S$2:$T$189,2))</f>
        <v/>
      </c>
      <c r="N85" s="11" t="str">
        <f>IF($A85="","",IF('Complaints Register'!Q85="",999,(VLOOKUP('Complaints Register'!Q85,'Data LookUp Tables'!$S$2:$T$189,2))))</f>
        <v/>
      </c>
      <c r="O85" s="11" t="str">
        <f>IF($A85="","",IF('Complaints Register'!R85="",999,(VLOOKUP('Complaints Register'!R85,'Data LookUp Tables'!$S$2:$T$189,2))))</f>
        <v/>
      </c>
      <c r="P85" s="11" t="str">
        <f>IF($A85="","",VLOOKUP('Complaints Register'!S85,'Data LookUp Tables'!$U$2:$V$97,2))</f>
        <v/>
      </c>
      <c r="Q85" s="11" t="str">
        <f>IF($A85="","",IF('Complaints Register'!T85="",999,VLOOKUP('Complaints Register'!T85,'Data LookUp Tables'!$U$2:$V180,2)))</f>
        <v/>
      </c>
      <c r="R85" s="11" t="str">
        <f>IF($A85="","",IF('Complaints Register'!U85="",999,VLOOKUP('Complaints Register'!U85,'Data LookUp Tables'!$U85:$V$97,2)))</f>
        <v/>
      </c>
      <c r="S85" s="11" t="str">
        <f>IF($A85="","",IF(G85=2,VLOOKUP('Complaints Register'!V85,'Data LookUp Tables'!$W$2:$X$9,2),""))</f>
        <v/>
      </c>
      <c r="T85" s="11" t="str">
        <f>IF($A85="","",IF(G85=2,IF('Complaints Register'!W85="",999,VLOOKUP('Complaints Register'!W85,'Data LookUp Tables'!$W$2:$X$9,2)),""))</f>
        <v/>
      </c>
      <c r="U85" s="11" t="str">
        <f>IF($A85="","",IF(G85=2,IF('Complaints Register'!X85="",999,VLOOKUP('Complaints Register'!X85,'Data LookUp Tables'!$W$2:$X$9,2)),""))</f>
        <v/>
      </c>
      <c r="V85" s="11" t="str">
        <f>IF(OR($A85="",'Complaints Register'!Y85="",'Complaints Register'!Y85&lt;=0),"",ROUND('Complaints Register'!Y85,0))</f>
        <v/>
      </c>
    </row>
    <row r="86" spans="1:22" x14ac:dyDescent="0.3">
      <c r="A86" s="11" t="str">
        <f>IF(OR('Complaints Register'!Z86=1,('Complaints Register'!AA86+'Complaints Register'!AB86)=2),IF(ISBLANK('Complaints Register'!A86),"",'Complaints Register'!A86),"")</f>
        <v/>
      </c>
      <c r="B86" s="11" t="str">
        <f>IF(A86="","",IF('Complaints Register'!E86="","Not Applicable",'Complaints Register'!E86))</f>
        <v/>
      </c>
      <c r="C86" s="11" t="str">
        <f>IF(A86="","",VLOOKUP('Complaints Register'!J86,'Data LookUp Tables'!D$2:E$5,2))</f>
        <v/>
      </c>
      <c r="D86" s="11" t="str">
        <f>IF(OR(A86="",'Complaints Register'!J86&lt;&gt;"Individual or Couple"),"",VLOOKUP('Complaints Register'!K86,'Data LookUp Tables'!F$2:G$5,2))</f>
        <v/>
      </c>
      <c r="E86" s="11" t="str">
        <f>IF(OR(A86="",'Complaints Register'!J86&lt;&gt;"Individual or Couple"),"",VLOOKUP('Complaints Register'!L86,'Data LookUp Tables'!H$2:I$10,2))</f>
        <v/>
      </c>
      <c r="F86" s="11" t="str">
        <f>IF(A86="","",'Complaints Register'!M86)</f>
        <v/>
      </c>
      <c r="G86" s="11" t="str">
        <f>IF(A86="","",IF('Complaints Register'!D86="",1,IF('Complaints Register'!D86&lt;=Instructions!B$15,2,1)))</f>
        <v/>
      </c>
      <c r="H86" s="11" t="str">
        <f>IF(A86="","",VLOOKUP('Complaints Register'!N86,'Data LookUp Tables'!L$2:M$10,2))</f>
        <v/>
      </c>
      <c r="I86" s="12" t="str">
        <f>IF(A86="","",'Complaints Register'!C86)</f>
        <v/>
      </c>
      <c r="J86" s="12" t="str">
        <f>IF(OR(A86="",G86=1),"",'Complaints Register'!D86)</f>
        <v/>
      </c>
      <c r="K86" s="11" t="str">
        <f>IF(A86="","",IF(G86=1,"",'Complaints Register'!D86-'Complaints Register'!C86))</f>
        <v/>
      </c>
      <c r="L86" s="11" t="str">
        <f>IF($A86="","",VLOOKUP('Complaints Register'!O86,'Data LookUp Tables'!Q$2:R$4,2))</f>
        <v/>
      </c>
      <c r="M86" s="11" t="str">
        <f>IF($A86="","",VLOOKUP('Complaints Register'!P86,'Data LookUp Tables'!$S$2:$T$189,2))</f>
        <v/>
      </c>
      <c r="N86" s="11" t="str">
        <f>IF($A86="","",IF('Complaints Register'!Q86="",999,(VLOOKUP('Complaints Register'!Q86,'Data LookUp Tables'!$S$2:$T$189,2))))</f>
        <v/>
      </c>
      <c r="O86" s="11" t="str">
        <f>IF($A86="","",IF('Complaints Register'!R86="",999,(VLOOKUP('Complaints Register'!R86,'Data LookUp Tables'!$S$2:$T$189,2))))</f>
        <v/>
      </c>
      <c r="P86" s="11" t="str">
        <f>IF($A86="","",VLOOKUP('Complaints Register'!S86,'Data LookUp Tables'!$U$2:$V$97,2))</f>
        <v/>
      </c>
      <c r="Q86" s="11" t="str">
        <f>IF($A86="","",IF('Complaints Register'!T86="",999,VLOOKUP('Complaints Register'!T86,'Data LookUp Tables'!$U$2:$V181,2)))</f>
        <v/>
      </c>
      <c r="R86" s="11" t="str">
        <f>IF($A86="","",IF('Complaints Register'!U86="",999,VLOOKUP('Complaints Register'!U86,'Data LookUp Tables'!$U86:$V$97,2)))</f>
        <v/>
      </c>
      <c r="S86" s="11" t="str">
        <f>IF($A86="","",IF(G86=2,VLOOKUP('Complaints Register'!V86,'Data LookUp Tables'!$W$2:$X$9,2),""))</f>
        <v/>
      </c>
      <c r="T86" s="11" t="str">
        <f>IF($A86="","",IF(G86=2,IF('Complaints Register'!W86="",999,VLOOKUP('Complaints Register'!W86,'Data LookUp Tables'!$W$2:$X$9,2)),""))</f>
        <v/>
      </c>
      <c r="U86" s="11" t="str">
        <f>IF($A86="","",IF(G86=2,IF('Complaints Register'!X86="",999,VLOOKUP('Complaints Register'!X86,'Data LookUp Tables'!$W$2:$X$9,2)),""))</f>
        <v/>
      </c>
      <c r="V86" s="11" t="str">
        <f>IF(OR($A86="",'Complaints Register'!Y86="",'Complaints Register'!Y86&lt;=0),"",ROUND('Complaints Register'!Y86,0))</f>
        <v/>
      </c>
    </row>
    <row r="87" spans="1:22" x14ac:dyDescent="0.3">
      <c r="A87" s="11" t="str">
        <f>IF(OR('Complaints Register'!Z87=1,('Complaints Register'!AA87+'Complaints Register'!AB87)=2),IF(ISBLANK('Complaints Register'!A87),"",'Complaints Register'!A87),"")</f>
        <v/>
      </c>
      <c r="B87" s="11" t="str">
        <f>IF(A87="","",IF('Complaints Register'!E87="","Not Applicable",'Complaints Register'!E87))</f>
        <v/>
      </c>
      <c r="C87" s="11" t="str">
        <f>IF(A87="","",VLOOKUP('Complaints Register'!J87,'Data LookUp Tables'!D$2:E$5,2))</f>
        <v/>
      </c>
      <c r="D87" s="11" t="str">
        <f>IF(OR(A87="",'Complaints Register'!J87&lt;&gt;"Individual or Couple"),"",VLOOKUP('Complaints Register'!K87,'Data LookUp Tables'!F$2:G$5,2))</f>
        <v/>
      </c>
      <c r="E87" s="11" t="str">
        <f>IF(OR(A87="",'Complaints Register'!J87&lt;&gt;"Individual or Couple"),"",VLOOKUP('Complaints Register'!L87,'Data LookUp Tables'!H$2:I$10,2))</f>
        <v/>
      </c>
      <c r="F87" s="11" t="str">
        <f>IF(A87="","",'Complaints Register'!M87)</f>
        <v/>
      </c>
      <c r="G87" s="11" t="str">
        <f>IF(A87="","",IF('Complaints Register'!D87="",1,IF('Complaints Register'!D87&lt;=Instructions!B$15,2,1)))</f>
        <v/>
      </c>
      <c r="H87" s="11" t="str">
        <f>IF(A87="","",VLOOKUP('Complaints Register'!N87,'Data LookUp Tables'!L$2:M$10,2))</f>
        <v/>
      </c>
      <c r="I87" s="12" t="str">
        <f>IF(A87="","",'Complaints Register'!C87)</f>
        <v/>
      </c>
      <c r="J87" s="12" t="str">
        <f>IF(OR(A87="",G87=1),"",'Complaints Register'!D87)</f>
        <v/>
      </c>
      <c r="K87" s="11" t="str">
        <f>IF(A87="","",IF(G87=1,"",'Complaints Register'!D87-'Complaints Register'!C87))</f>
        <v/>
      </c>
      <c r="L87" s="11" t="str">
        <f>IF($A87="","",VLOOKUP('Complaints Register'!O87,'Data LookUp Tables'!Q$2:R$4,2))</f>
        <v/>
      </c>
      <c r="M87" s="11" t="str">
        <f>IF($A87="","",VLOOKUP('Complaints Register'!P87,'Data LookUp Tables'!$S$2:$T$189,2))</f>
        <v/>
      </c>
      <c r="N87" s="11" t="str">
        <f>IF($A87="","",IF('Complaints Register'!Q87="",999,(VLOOKUP('Complaints Register'!Q87,'Data LookUp Tables'!$S$2:$T$189,2))))</f>
        <v/>
      </c>
      <c r="O87" s="11" t="str">
        <f>IF($A87="","",IF('Complaints Register'!R87="",999,(VLOOKUP('Complaints Register'!R87,'Data LookUp Tables'!$S$2:$T$189,2))))</f>
        <v/>
      </c>
      <c r="P87" s="11" t="str">
        <f>IF($A87="","",VLOOKUP('Complaints Register'!S87,'Data LookUp Tables'!$U$2:$V$97,2))</f>
        <v/>
      </c>
      <c r="Q87" s="11" t="str">
        <f>IF($A87="","",IF('Complaints Register'!T87="",999,VLOOKUP('Complaints Register'!T87,'Data LookUp Tables'!$U$2:$V182,2)))</f>
        <v/>
      </c>
      <c r="R87" s="11" t="str">
        <f>IF($A87="","",IF('Complaints Register'!U87="",999,VLOOKUP('Complaints Register'!U87,'Data LookUp Tables'!$U87:$V$97,2)))</f>
        <v/>
      </c>
      <c r="S87" s="11" t="str">
        <f>IF($A87="","",IF(G87=2,VLOOKUP('Complaints Register'!V87,'Data LookUp Tables'!$W$2:$X$9,2),""))</f>
        <v/>
      </c>
      <c r="T87" s="11" t="str">
        <f>IF($A87="","",IF(G87=2,IF('Complaints Register'!W87="",999,VLOOKUP('Complaints Register'!W87,'Data LookUp Tables'!$W$2:$X$9,2)),""))</f>
        <v/>
      </c>
      <c r="U87" s="11" t="str">
        <f>IF($A87="","",IF(G87=2,IF('Complaints Register'!X87="",999,VLOOKUP('Complaints Register'!X87,'Data LookUp Tables'!$W$2:$X$9,2)),""))</f>
        <v/>
      </c>
      <c r="V87" s="11" t="str">
        <f>IF(OR($A87="",'Complaints Register'!Y87="",'Complaints Register'!Y87&lt;=0),"",ROUND('Complaints Register'!Y87,0))</f>
        <v/>
      </c>
    </row>
    <row r="88" spans="1:22" x14ac:dyDescent="0.3">
      <c r="A88" s="11" t="str">
        <f>IF(OR('Complaints Register'!Z88=1,('Complaints Register'!AA88+'Complaints Register'!AB88)=2),IF(ISBLANK('Complaints Register'!A88),"",'Complaints Register'!A88),"")</f>
        <v/>
      </c>
      <c r="B88" s="11" t="str">
        <f>IF(A88="","",IF('Complaints Register'!E88="","Not Applicable",'Complaints Register'!E88))</f>
        <v/>
      </c>
      <c r="C88" s="11" t="str">
        <f>IF(A88="","",VLOOKUP('Complaints Register'!J88,'Data LookUp Tables'!D$2:E$5,2))</f>
        <v/>
      </c>
      <c r="D88" s="11" t="str">
        <f>IF(OR(A88="",'Complaints Register'!J88&lt;&gt;"Individual or Couple"),"",VLOOKUP('Complaints Register'!K88,'Data LookUp Tables'!F$2:G$5,2))</f>
        <v/>
      </c>
      <c r="E88" s="11" t="str">
        <f>IF(OR(A88="",'Complaints Register'!J88&lt;&gt;"Individual or Couple"),"",VLOOKUP('Complaints Register'!L88,'Data LookUp Tables'!H$2:I$10,2))</f>
        <v/>
      </c>
      <c r="F88" s="11" t="str">
        <f>IF(A88="","",'Complaints Register'!M88)</f>
        <v/>
      </c>
      <c r="G88" s="11" t="str">
        <f>IF(A88="","",IF('Complaints Register'!D88="",1,IF('Complaints Register'!D88&lt;=Instructions!B$15,2,1)))</f>
        <v/>
      </c>
      <c r="H88" s="11" t="str">
        <f>IF(A88="","",VLOOKUP('Complaints Register'!N88,'Data LookUp Tables'!L$2:M$10,2))</f>
        <v/>
      </c>
      <c r="I88" s="12" t="str">
        <f>IF(A88="","",'Complaints Register'!C88)</f>
        <v/>
      </c>
      <c r="J88" s="12" t="str">
        <f>IF(OR(A88="",G88=1),"",'Complaints Register'!D88)</f>
        <v/>
      </c>
      <c r="K88" s="11" t="str">
        <f>IF(A88="","",IF(G88=1,"",'Complaints Register'!D88-'Complaints Register'!C88))</f>
        <v/>
      </c>
      <c r="L88" s="11" t="str">
        <f>IF($A88="","",VLOOKUP('Complaints Register'!O88,'Data LookUp Tables'!Q$2:R$4,2))</f>
        <v/>
      </c>
      <c r="M88" s="11" t="str">
        <f>IF($A88="","",VLOOKUP('Complaints Register'!P88,'Data LookUp Tables'!$S$2:$T$189,2))</f>
        <v/>
      </c>
      <c r="N88" s="11" t="str">
        <f>IF($A88="","",IF('Complaints Register'!Q88="",999,(VLOOKUP('Complaints Register'!Q88,'Data LookUp Tables'!$S$2:$T$189,2))))</f>
        <v/>
      </c>
      <c r="O88" s="11" t="str">
        <f>IF($A88="","",IF('Complaints Register'!R88="",999,(VLOOKUP('Complaints Register'!R88,'Data LookUp Tables'!$S$2:$T$189,2))))</f>
        <v/>
      </c>
      <c r="P88" s="11" t="str">
        <f>IF($A88="","",VLOOKUP('Complaints Register'!S88,'Data LookUp Tables'!$U$2:$V$97,2))</f>
        <v/>
      </c>
      <c r="Q88" s="11" t="str">
        <f>IF($A88="","",IF('Complaints Register'!T88="",999,VLOOKUP('Complaints Register'!T88,'Data LookUp Tables'!$U$2:$V183,2)))</f>
        <v/>
      </c>
      <c r="R88" s="11" t="str">
        <f>IF($A88="","",IF('Complaints Register'!U88="",999,VLOOKUP('Complaints Register'!U88,'Data LookUp Tables'!$U88:$V$97,2)))</f>
        <v/>
      </c>
      <c r="S88" s="11" t="str">
        <f>IF($A88="","",IF(G88=2,VLOOKUP('Complaints Register'!V88,'Data LookUp Tables'!$W$2:$X$9,2),""))</f>
        <v/>
      </c>
      <c r="T88" s="11" t="str">
        <f>IF($A88="","",IF(G88=2,IF('Complaints Register'!W88="",999,VLOOKUP('Complaints Register'!W88,'Data LookUp Tables'!$W$2:$X$9,2)),""))</f>
        <v/>
      </c>
      <c r="U88" s="11" t="str">
        <f>IF($A88="","",IF(G88=2,IF('Complaints Register'!X88="",999,VLOOKUP('Complaints Register'!X88,'Data LookUp Tables'!$W$2:$X$9,2)),""))</f>
        <v/>
      </c>
      <c r="V88" s="11" t="str">
        <f>IF(OR($A88="",'Complaints Register'!Y88="",'Complaints Register'!Y88&lt;=0),"",ROUND('Complaints Register'!Y88,0))</f>
        <v/>
      </c>
    </row>
    <row r="89" spans="1:22" x14ac:dyDescent="0.3">
      <c r="A89" s="11" t="str">
        <f>IF(OR('Complaints Register'!Z89=1,('Complaints Register'!AA89+'Complaints Register'!AB89)=2),IF(ISBLANK('Complaints Register'!A89),"",'Complaints Register'!A89),"")</f>
        <v/>
      </c>
      <c r="B89" s="11" t="str">
        <f>IF(A89="","",IF('Complaints Register'!E89="","Not Applicable",'Complaints Register'!E89))</f>
        <v/>
      </c>
      <c r="C89" s="11" t="str">
        <f>IF(A89="","",VLOOKUP('Complaints Register'!J89,'Data LookUp Tables'!D$2:E$5,2))</f>
        <v/>
      </c>
      <c r="D89" s="11" t="str">
        <f>IF(OR(A89="",'Complaints Register'!J89&lt;&gt;"Individual or Couple"),"",VLOOKUP('Complaints Register'!K89,'Data LookUp Tables'!F$2:G$5,2))</f>
        <v/>
      </c>
      <c r="E89" s="11" t="str">
        <f>IF(OR(A89="",'Complaints Register'!J89&lt;&gt;"Individual or Couple"),"",VLOOKUP('Complaints Register'!L89,'Data LookUp Tables'!H$2:I$10,2))</f>
        <v/>
      </c>
      <c r="F89" s="11" t="str">
        <f>IF(A89="","",'Complaints Register'!M89)</f>
        <v/>
      </c>
      <c r="G89" s="11" t="str">
        <f>IF(A89="","",IF('Complaints Register'!D89="",1,IF('Complaints Register'!D89&lt;=Instructions!B$15,2,1)))</f>
        <v/>
      </c>
      <c r="H89" s="11" t="str">
        <f>IF(A89="","",VLOOKUP('Complaints Register'!N89,'Data LookUp Tables'!L$2:M$10,2))</f>
        <v/>
      </c>
      <c r="I89" s="12" t="str">
        <f>IF(A89="","",'Complaints Register'!C89)</f>
        <v/>
      </c>
      <c r="J89" s="12" t="str">
        <f>IF(OR(A89="",G89=1),"",'Complaints Register'!D89)</f>
        <v/>
      </c>
      <c r="K89" s="11" t="str">
        <f>IF(A89="","",IF(G89=1,"",'Complaints Register'!D89-'Complaints Register'!C89))</f>
        <v/>
      </c>
      <c r="L89" s="11" t="str">
        <f>IF($A89="","",VLOOKUP('Complaints Register'!O89,'Data LookUp Tables'!Q$2:R$4,2))</f>
        <v/>
      </c>
      <c r="M89" s="11" t="str">
        <f>IF($A89="","",VLOOKUP('Complaints Register'!P89,'Data LookUp Tables'!$S$2:$T$189,2))</f>
        <v/>
      </c>
      <c r="N89" s="11" t="str">
        <f>IF($A89="","",IF('Complaints Register'!Q89="",999,(VLOOKUP('Complaints Register'!Q89,'Data LookUp Tables'!$S$2:$T$189,2))))</f>
        <v/>
      </c>
      <c r="O89" s="11" t="str">
        <f>IF($A89="","",IF('Complaints Register'!R89="",999,(VLOOKUP('Complaints Register'!R89,'Data LookUp Tables'!$S$2:$T$189,2))))</f>
        <v/>
      </c>
      <c r="P89" s="11" t="str">
        <f>IF($A89="","",VLOOKUP('Complaints Register'!S89,'Data LookUp Tables'!$U$2:$V$97,2))</f>
        <v/>
      </c>
      <c r="Q89" s="11" t="str">
        <f>IF($A89="","",IF('Complaints Register'!T89="",999,VLOOKUP('Complaints Register'!T89,'Data LookUp Tables'!$U$2:$V184,2)))</f>
        <v/>
      </c>
      <c r="R89" s="11" t="str">
        <f>IF($A89="","",IF('Complaints Register'!U89="",999,VLOOKUP('Complaints Register'!U89,'Data LookUp Tables'!$U89:$V$97,2)))</f>
        <v/>
      </c>
      <c r="S89" s="11" t="str">
        <f>IF($A89="","",IF(G89=2,VLOOKUP('Complaints Register'!V89,'Data LookUp Tables'!$W$2:$X$9,2),""))</f>
        <v/>
      </c>
      <c r="T89" s="11" t="str">
        <f>IF($A89="","",IF(G89=2,IF('Complaints Register'!W89="",999,VLOOKUP('Complaints Register'!W89,'Data LookUp Tables'!$W$2:$X$9,2)),""))</f>
        <v/>
      </c>
      <c r="U89" s="11" t="str">
        <f>IF($A89="","",IF(G89=2,IF('Complaints Register'!X89="",999,VLOOKUP('Complaints Register'!X89,'Data LookUp Tables'!$W$2:$X$9,2)),""))</f>
        <v/>
      </c>
      <c r="V89" s="11" t="str">
        <f>IF(OR($A89="",'Complaints Register'!Y89="",'Complaints Register'!Y89&lt;=0),"",ROUND('Complaints Register'!Y89,0))</f>
        <v/>
      </c>
    </row>
    <row r="90" spans="1:22" x14ac:dyDescent="0.3">
      <c r="A90" s="11" t="str">
        <f>IF(OR('Complaints Register'!Z90=1,('Complaints Register'!AA90+'Complaints Register'!AB90)=2),IF(ISBLANK('Complaints Register'!A90),"",'Complaints Register'!A90),"")</f>
        <v/>
      </c>
      <c r="B90" s="11" t="str">
        <f>IF(A90="","",IF('Complaints Register'!E90="","Not Applicable",'Complaints Register'!E90))</f>
        <v/>
      </c>
      <c r="C90" s="11" t="str">
        <f>IF(A90="","",VLOOKUP('Complaints Register'!J90,'Data LookUp Tables'!D$2:E$5,2))</f>
        <v/>
      </c>
      <c r="D90" s="11" t="str">
        <f>IF(OR(A90="",'Complaints Register'!J90&lt;&gt;"Individual or Couple"),"",VLOOKUP('Complaints Register'!K90,'Data LookUp Tables'!F$2:G$5,2))</f>
        <v/>
      </c>
      <c r="E90" s="11" t="str">
        <f>IF(OR(A90="",'Complaints Register'!J90&lt;&gt;"Individual or Couple"),"",VLOOKUP('Complaints Register'!L90,'Data LookUp Tables'!H$2:I$10,2))</f>
        <v/>
      </c>
      <c r="F90" s="11" t="str">
        <f>IF(A90="","",'Complaints Register'!M90)</f>
        <v/>
      </c>
      <c r="G90" s="11" t="str">
        <f>IF(A90="","",IF('Complaints Register'!D90="",1,IF('Complaints Register'!D90&lt;=Instructions!B$15,2,1)))</f>
        <v/>
      </c>
      <c r="H90" s="11" t="str">
        <f>IF(A90="","",VLOOKUP('Complaints Register'!N90,'Data LookUp Tables'!L$2:M$10,2))</f>
        <v/>
      </c>
      <c r="I90" s="12" t="str">
        <f>IF(A90="","",'Complaints Register'!C90)</f>
        <v/>
      </c>
      <c r="J90" s="12" t="str">
        <f>IF(OR(A90="",G90=1),"",'Complaints Register'!D90)</f>
        <v/>
      </c>
      <c r="K90" s="11" t="str">
        <f>IF(A90="","",IF(G90=1,"",'Complaints Register'!D90-'Complaints Register'!C90))</f>
        <v/>
      </c>
      <c r="L90" s="11" t="str">
        <f>IF($A90="","",VLOOKUP('Complaints Register'!O90,'Data LookUp Tables'!Q$2:R$4,2))</f>
        <v/>
      </c>
      <c r="M90" s="11" t="str">
        <f>IF($A90="","",VLOOKUP('Complaints Register'!P90,'Data LookUp Tables'!$S$2:$T$189,2))</f>
        <v/>
      </c>
      <c r="N90" s="11" t="str">
        <f>IF($A90="","",IF('Complaints Register'!Q90="",999,(VLOOKUP('Complaints Register'!Q90,'Data LookUp Tables'!$S$2:$T$189,2))))</f>
        <v/>
      </c>
      <c r="O90" s="11" t="str">
        <f>IF($A90="","",IF('Complaints Register'!R90="",999,(VLOOKUP('Complaints Register'!R90,'Data LookUp Tables'!$S$2:$T$189,2))))</f>
        <v/>
      </c>
      <c r="P90" s="11" t="str">
        <f>IF($A90="","",VLOOKUP('Complaints Register'!S90,'Data LookUp Tables'!$U$2:$V$97,2))</f>
        <v/>
      </c>
      <c r="Q90" s="11" t="str">
        <f>IF($A90="","",IF('Complaints Register'!T90="",999,VLOOKUP('Complaints Register'!T90,'Data LookUp Tables'!$U$2:$V185,2)))</f>
        <v/>
      </c>
      <c r="R90" s="11" t="str">
        <f>IF($A90="","",IF('Complaints Register'!U90="",999,VLOOKUP('Complaints Register'!U90,'Data LookUp Tables'!$U90:$V$97,2)))</f>
        <v/>
      </c>
      <c r="S90" s="11" t="str">
        <f>IF($A90="","",IF(G90=2,VLOOKUP('Complaints Register'!V90,'Data LookUp Tables'!$W$2:$X$9,2),""))</f>
        <v/>
      </c>
      <c r="T90" s="11" t="str">
        <f>IF($A90="","",IF(G90=2,IF('Complaints Register'!W90="",999,VLOOKUP('Complaints Register'!W90,'Data LookUp Tables'!$W$2:$X$9,2)),""))</f>
        <v/>
      </c>
      <c r="U90" s="11" t="str">
        <f>IF($A90="","",IF(G90=2,IF('Complaints Register'!X90="",999,VLOOKUP('Complaints Register'!X90,'Data LookUp Tables'!$W$2:$X$9,2)),""))</f>
        <v/>
      </c>
      <c r="V90" s="11" t="str">
        <f>IF(OR($A90="",'Complaints Register'!Y90="",'Complaints Register'!Y90&lt;=0),"",ROUND('Complaints Register'!Y90,0))</f>
        <v/>
      </c>
    </row>
    <row r="91" spans="1:22" x14ac:dyDescent="0.3">
      <c r="A91" s="11" t="str">
        <f>IF(OR('Complaints Register'!Z91=1,('Complaints Register'!AA91+'Complaints Register'!AB91)=2),IF(ISBLANK('Complaints Register'!A91),"",'Complaints Register'!A91),"")</f>
        <v/>
      </c>
      <c r="B91" s="11" t="str">
        <f>IF(A91="","",IF('Complaints Register'!E91="","Not Applicable",'Complaints Register'!E91))</f>
        <v/>
      </c>
      <c r="C91" s="11" t="str">
        <f>IF(A91="","",VLOOKUP('Complaints Register'!J91,'Data LookUp Tables'!D$2:E$5,2))</f>
        <v/>
      </c>
      <c r="D91" s="11" t="str">
        <f>IF(OR(A91="",'Complaints Register'!J91&lt;&gt;"Individual or Couple"),"",VLOOKUP('Complaints Register'!K91,'Data LookUp Tables'!F$2:G$5,2))</f>
        <v/>
      </c>
      <c r="E91" s="11" t="str">
        <f>IF(OR(A91="",'Complaints Register'!J91&lt;&gt;"Individual or Couple"),"",VLOOKUP('Complaints Register'!L91,'Data LookUp Tables'!H$2:I$10,2))</f>
        <v/>
      </c>
      <c r="F91" s="11" t="str">
        <f>IF(A91="","",'Complaints Register'!M91)</f>
        <v/>
      </c>
      <c r="G91" s="11" t="str">
        <f>IF(A91="","",IF('Complaints Register'!D91="",1,IF('Complaints Register'!D91&lt;=Instructions!B$15,2,1)))</f>
        <v/>
      </c>
      <c r="H91" s="11" t="str">
        <f>IF(A91="","",VLOOKUP('Complaints Register'!N91,'Data LookUp Tables'!L$2:M$10,2))</f>
        <v/>
      </c>
      <c r="I91" s="12" t="str">
        <f>IF(A91="","",'Complaints Register'!C91)</f>
        <v/>
      </c>
      <c r="J91" s="12" t="str">
        <f>IF(OR(A91="",G91=1),"",'Complaints Register'!D91)</f>
        <v/>
      </c>
      <c r="K91" s="11" t="str">
        <f>IF(A91="","",IF(G91=1,"",'Complaints Register'!D91-'Complaints Register'!C91))</f>
        <v/>
      </c>
      <c r="L91" s="11" t="str">
        <f>IF($A91="","",VLOOKUP('Complaints Register'!O91,'Data LookUp Tables'!Q$2:R$4,2))</f>
        <v/>
      </c>
      <c r="M91" s="11" t="str">
        <f>IF($A91="","",VLOOKUP('Complaints Register'!P91,'Data LookUp Tables'!$S$2:$T$189,2))</f>
        <v/>
      </c>
      <c r="N91" s="11" t="str">
        <f>IF($A91="","",IF('Complaints Register'!Q91="",999,(VLOOKUP('Complaints Register'!Q91,'Data LookUp Tables'!$S$2:$T$189,2))))</f>
        <v/>
      </c>
      <c r="O91" s="11" t="str">
        <f>IF($A91="","",IF('Complaints Register'!R91="",999,(VLOOKUP('Complaints Register'!R91,'Data LookUp Tables'!$S$2:$T$189,2))))</f>
        <v/>
      </c>
      <c r="P91" s="11" t="str">
        <f>IF($A91="","",VLOOKUP('Complaints Register'!S91,'Data LookUp Tables'!$U$2:$V$97,2))</f>
        <v/>
      </c>
      <c r="Q91" s="11" t="str">
        <f>IF($A91="","",IF('Complaints Register'!T91="",999,VLOOKUP('Complaints Register'!T91,'Data LookUp Tables'!$U$2:$V186,2)))</f>
        <v/>
      </c>
      <c r="R91" s="11" t="str">
        <f>IF($A91="","",IF('Complaints Register'!U91="",999,VLOOKUP('Complaints Register'!U91,'Data LookUp Tables'!$U91:$V$97,2)))</f>
        <v/>
      </c>
      <c r="S91" s="11" t="str">
        <f>IF($A91="","",IF(G91=2,VLOOKUP('Complaints Register'!V91,'Data LookUp Tables'!$W$2:$X$9,2),""))</f>
        <v/>
      </c>
      <c r="T91" s="11" t="str">
        <f>IF($A91="","",IF(G91=2,IF('Complaints Register'!W91="",999,VLOOKUP('Complaints Register'!W91,'Data LookUp Tables'!$W$2:$X$9,2)),""))</f>
        <v/>
      </c>
      <c r="U91" s="11" t="str">
        <f>IF($A91="","",IF(G91=2,IF('Complaints Register'!X91="",999,VLOOKUP('Complaints Register'!X91,'Data LookUp Tables'!$W$2:$X$9,2)),""))</f>
        <v/>
      </c>
      <c r="V91" s="11" t="str">
        <f>IF(OR($A91="",'Complaints Register'!Y91="",'Complaints Register'!Y91&lt;=0),"",ROUND('Complaints Register'!Y91,0))</f>
        <v/>
      </c>
    </row>
    <row r="92" spans="1:22" x14ac:dyDescent="0.3">
      <c r="A92" s="11" t="str">
        <f>IF(OR('Complaints Register'!Z92=1,('Complaints Register'!AA92+'Complaints Register'!AB92)=2),IF(ISBLANK('Complaints Register'!A92),"",'Complaints Register'!A92),"")</f>
        <v/>
      </c>
      <c r="B92" s="11" t="str">
        <f>IF(A92="","",IF('Complaints Register'!E92="","Not Applicable",'Complaints Register'!E92))</f>
        <v/>
      </c>
      <c r="C92" s="11" t="str">
        <f>IF(A92="","",VLOOKUP('Complaints Register'!J92,'Data LookUp Tables'!D$2:E$5,2))</f>
        <v/>
      </c>
      <c r="D92" s="11" t="str">
        <f>IF(OR(A92="",'Complaints Register'!J92&lt;&gt;"Individual or Couple"),"",VLOOKUP('Complaints Register'!K92,'Data LookUp Tables'!F$2:G$5,2))</f>
        <v/>
      </c>
      <c r="E92" s="11" t="str">
        <f>IF(OR(A92="",'Complaints Register'!J92&lt;&gt;"Individual or Couple"),"",VLOOKUP('Complaints Register'!L92,'Data LookUp Tables'!H$2:I$10,2))</f>
        <v/>
      </c>
      <c r="F92" s="11" t="str">
        <f>IF(A92="","",'Complaints Register'!M92)</f>
        <v/>
      </c>
      <c r="G92" s="11" t="str">
        <f>IF(A92="","",IF('Complaints Register'!D92="",1,IF('Complaints Register'!D92&lt;=Instructions!B$15,2,1)))</f>
        <v/>
      </c>
      <c r="H92" s="11" t="str">
        <f>IF(A92="","",VLOOKUP('Complaints Register'!N92,'Data LookUp Tables'!L$2:M$10,2))</f>
        <v/>
      </c>
      <c r="I92" s="12" t="str">
        <f>IF(A92="","",'Complaints Register'!C92)</f>
        <v/>
      </c>
      <c r="J92" s="12" t="str">
        <f>IF(OR(A92="",G92=1),"",'Complaints Register'!D92)</f>
        <v/>
      </c>
      <c r="K92" s="11" t="str">
        <f>IF(A92="","",IF(G92=1,"",'Complaints Register'!D92-'Complaints Register'!C92))</f>
        <v/>
      </c>
      <c r="L92" s="11" t="str">
        <f>IF($A92="","",VLOOKUP('Complaints Register'!O92,'Data LookUp Tables'!Q$2:R$4,2))</f>
        <v/>
      </c>
      <c r="M92" s="11" t="str">
        <f>IF($A92="","",VLOOKUP('Complaints Register'!P92,'Data LookUp Tables'!$S$2:$T$189,2))</f>
        <v/>
      </c>
      <c r="N92" s="11" t="str">
        <f>IF($A92="","",IF('Complaints Register'!Q92="",999,(VLOOKUP('Complaints Register'!Q92,'Data LookUp Tables'!$S$2:$T$189,2))))</f>
        <v/>
      </c>
      <c r="O92" s="11" t="str">
        <f>IF($A92="","",IF('Complaints Register'!R92="",999,(VLOOKUP('Complaints Register'!R92,'Data LookUp Tables'!$S$2:$T$189,2))))</f>
        <v/>
      </c>
      <c r="P92" s="11" t="str">
        <f>IF($A92="","",VLOOKUP('Complaints Register'!S92,'Data LookUp Tables'!$U$2:$V$97,2))</f>
        <v/>
      </c>
      <c r="Q92" s="11" t="str">
        <f>IF($A92="","",IF('Complaints Register'!T92="",999,VLOOKUP('Complaints Register'!T92,'Data LookUp Tables'!$U$2:$V187,2)))</f>
        <v/>
      </c>
      <c r="R92" s="11" t="str">
        <f>IF($A92="","",IF('Complaints Register'!U92="",999,VLOOKUP('Complaints Register'!U92,'Data LookUp Tables'!$U92:$V$97,2)))</f>
        <v/>
      </c>
      <c r="S92" s="11" t="str">
        <f>IF($A92="","",IF(G92=2,VLOOKUP('Complaints Register'!V92,'Data LookUp Tables'!$W$2:$X$9,2),""))</f>
        <v/>
      </c>
      <c r="T92" s="11" t="str">
        <f>IF($A92="","",IF(G92=2,IF('Complaints Register'!W92="",999,VLOOKUP('Complaints Register'!W92,'Data LookUp Tables'!$W$2:$X$9,2)),""))</f>
        <v/>
      </c>
      <c r="U92" s="11" t="str">
        <f>IF($A92="","",IF(G92=2,IF('Complaints Register'!X92="",999,VLOOKUP('Complaints Register'!X92,'Data LookUp Tables'!$W$2:$X$9,2)),""))</f>
        <v/>
      </c>
      <c r="V92" s="11" t="str">
        <f>IF(OR($A92="",'Complaints Register'!Y92="",'Complaints Register'!Y92&lt;=0),"",ROUND('Complaints Register'!Y92,0))</f>
        <v/>
      </c>
    </row>
    <row r="93" spans="1:22" x14ac:dyDescent="0.3">
      <c r="A93" s="11" t="str">
        <f>IF(OR('Complaints Register'!Z93=1,('Complaints Register'!AA93+'Complaints Register'!AB93)=2),IF(ISBLANK('Complaints Register'!A93),"",'Complaints Register'!A93),"")</f>
        <v/>
      </c>
      <c r="B93" s="11" t="str">
        <f>IF(A93="","",IF('Complaints Register'!E93="","Not Applicable",'Complaints Register'!E93))</f>
        <v/>
      </c>
      <c r="C93" s="11" t="str">
        <f>IF(A93="","",VLOOKUP('Complaints Register'!J93,'Data LookUp Tables'!D$2:E$5,2))</f>
        <v/>
      </c>
      <c r="D93" s="11" t="str">
        <f>IF(OR(A93="",'Complaints Register'!J93&lt;&gt;"Individual or Couple"),"",VLOOKUP('Complaints Register'!K93,'Data LookUp Tables'!F$2:G$5,2))</f>
        <v/>
      </c>
      <c r="E93" s="11" t="str">
        <f>IF(OR(A93="",'Complaints Register'!J93&lt;&gt;"Individual or Couple"),"",VLOOKUP('Complaints Register'!L93,'Data LookUp Tables'!H$2:I$10,2))</f>
        <v/>
      </c>
      <c r="F93" s="11" t="str">
        <f>IF(A93="","",'Complaints Register'!M93)</f>
        <v/>
      </c>
      <c r="G93" s="11" t="str">
        <f>IF(A93="","",IF('Complaints Register'!D93="",1,IF('Complaints Register'!D93&lt;=Instructions!B$15,2,1)))</f>
        <v/>
      </c>
      <c r="H93" s="11" t="str">
        <f>IF(A93="","",VLOOKUP('Complaints Register'!N93,'Data LookUp Tables'!L$2:M$10,2))</f>
        <v/>
      </c>
      <c r="I93" s="12" t="str">
        <f>IF(A93="","",'Complaints Register'!C93)</f>
        <v/>
      </c>
      <c r="J93" s="12" t="str">
        <f>IF(OR(A93="",G93=1),"",'Complaints Register'!D93)</f>
        <v/>
      </c>
      <c r="K93" s="11" t="str">
        <f>IF(A93="","",IF(G93=1,"",'Complaints Register'!D93-'Complaints Register'!C93))</f>
        <v/>
      </c>
      <c r="L93" s="11" t="str">
        <f>IF($A93="","",VLOOKUP('Complaints Register'!O93,'Data LookUp Tables'!Q$2:R$4,2))</f>
        <v/>
      </c>
      <c r="M93" s="11" t="str">
        <f>IF($A93="","",VLOOKUP('Complaints Register'!P93,'Data LookUp Tables'!$S$2:$T$189,2))</f>
        <v/>
      </c>
      <c r="N93" s="11" t="str">
        <f>IF($A93="","",IF('Complaints Register'!Q93="",999,(VLOOKUP('Complaints Register'!Q93,'Data LookUp Tables'!$S$2:$T$189,2))))</f>
        <v/>
      </c>
      <c r="O93" s="11" t="str">
        <f>IF($A93="","",IF('Complaints Register'!R93="",999,(VLOOKUP('Complaints Register'!R93,'Data LookUp Tables'!$S$2:$T$189,2))))</f>
        <v/>
      </c>
      <c r="P93" s="11" t="str">
        <f>IF($A93="","",VLOOKUP('Complaints Register'!S93,'Data LookUp Tables'!$U$2:$V$97,2))</f>
        <v/>
      </c>
      <c r="Q93" s="11" t="str">
        <f>IF($A93="","",IF('Complaints Register'!T93="",999,VLOOKUP('Complaints Register'!T93,'Data LookUp Tables'!$U$2:$V188,2)))</f>
        <v/>
      </c>
      <c r="R93" s="11" t="str">
        <f>IF($A93="","",IF('Complaints Register'!U93="",999,VLOOKUP('Complaints Register'!U93,'Data LookUp Tables'!$U93:$V$97,2)))</f>
        <v/>
      </c>
      <c r="S93" s="11" t="str">
        <f>IF($A93="","",IF(G93=2,VLOOKUP('Complaints Register'!V93,'Data LookUp Tables'!$W$2:$X$9,2),""))</f>
        <v/>
      </c>
      <c r="T93" s="11" t="str">
        <f>IF($A93="","",IF(G93=2,IF('Complaints Register'!W93="",999,VLOOKUP('Complaints Register'!W93,'Data LookUp Tables'!$W$2:$X$9,2)),""))</f>
        <v/>
      </c>
      <c r="U93" s="11" t="str">
        <f>IF($A93="","",IF(G93=2,IF('Complaints Register'!X93="",999,VLOOKUP('Complaints Register'!X93,'Data LookUp Tables'!$W$2:$X$9,2)),""))</f>
        <v/>
      </c>
      <c r="V93" s="11" t="str">
        <f>IF(OR($A93="",'Complaints Register'!Y93="",'Complaints Register'!Y93&lt;=0),"",ROUND('Complaints Register'!Y93,0))</f>
        <v/>
      </c>
    </row>
    <row r="94" spans="1:22" x14ac:dyDescent="0.3">
      <c r="A94" s="11" t="str">
        <f>IF(OR('Complaints Register'!Z94=1,('Complaints Register'!AA94+'Complaints Register'!AB94)=2),IF(ISBLANK('Complaints Register'!A94),"",'Complaints Register'!A94),"")</f>
        <v/>
      </c>
      <c r="B94" s="11" t="str">
        <f>IF(A94="","",IF('Complaints Register'!E94="","Not Applicable",'Complaints Register'!E94))</f>
        <v/>
      </c>
      <c r="C94" s="11" t="str">
        <f>IF(A94="","",VLOOKUP('Complaints Register'!J94,'Data LookUp Tables'!D$2:E$5,2))</f>
        <v/>
      </c>
      <c r="D94" s="11" t="str">
        <f>IF(OR(A94="",'Complaints Register'!J94&lt;&gt;"Individual or Couple"),"",VLOOKUP('Complaints Register'!K94,'Data LookUp Tables'!F$2:G$5,2))</f>
        <v/>
      </c>
      <c r="E94" s="11" t="str">
        <f>IF(OR(A94="",'Complaints Register'!J94&lt;&gt;"Individual or Couple"),"",VLOOKUP('Complaints Register'!L94,'Data LookUp Tables'!H$2:I$10,2))</f>
        <v/>
      </c>
      <c r="F94" s="11" t="str">
        <f>IF(A94="","",'Complaints Register'!M94)</f>
        <v/>
      </c>
      <c r="G94" s="11" t="str">
        <f>IF(A94="","",IF('Complaints Register'!D94="",1,IF('Complaints Register'!D94&lt;=Instructions!B$15,2,1)))</f>
        <v/>
      </c>
      <c r="H94" s="11" t="str">
        <f>IF(A94="","",VLOOKUP('Complaints Register'!N94,'Data LookUp Tables'!L$2:M$10,2))</f>
        <v/>
      </c>
      <c r="I94" s="12" t="str">
        <f>IF(A94="","",'Complaints Register'!C94)</f>
        <v/>
      </c>
      <c r="J94" s="12" t="str">
        <f>IF(OR(A94="",G94=1),"",'Complaints Register'!D94)</f>
        <v/>
      </c>
      <c r="K94" s="11" t="str">
        <f>IF(A94="","",IF(G94=1,"",'Complaints Register'!D94-'Complaints Register'!C94))</f>
        <v/>
      </c>
      <c r="L94" s="11" t="str">
        <f>IF($A94="","",VLOOKUP('Complaints Register'!O94,'Data LookUp Tables'!Q$2:R$4,2))</f>
        <v/>
      </c>
      <c r="M94" s="11" t="str">
        <f>IF($A94="","",VLOOKUP('Complaints Register'!P94,'Data LookUp Tables'!$S$2:$T$189,2))</f>
        <v/>
      </c>
      <c r="N94" s="11" t="str">
        <f>IF($A94="","",IF('Complaints Register'!Q94="",999,(VLOOKUP('Complaints Register'!Q94,'Data LookUp Tables'!$S$2:$T$189,2))))</f>
        <v/>
      </c>
      <c r="O94" s="11" t="str">
        <f>IF($A94="","",IF('Complaints Register'!R94="",999,(VLOOKUP('Complaints Register'!R94,'Data LookUp Tables'!$S$2:$T$189,2))))</f>
        <v/>
      </c>
      <c r="P94" s="11" t="str">
        <f>IF($A94="","",VLOOKUP('Complaints Register'!S94,'Data LookUp Tables'!$U$2:$V$97,2))</f>
        <v/>
      </c>
      <c r="Q94" s="11" t="str">
        <f>IF($A94="","",IF('Complaints Register'!T94="",999,VLOOKUP('Complaints Register'!T94,'Data LookUp Tables'!$U$2:$V189,2)))</f>
        <v/>
      </c>
      <c r="R94" s="11" t="str">
        <f>IF($A94="","",IF('Complaints Register'!U94="",999,VLOOKUP('Complaints Register'!U94,'Data LookUp Tables'!$U94:$V$97,2)))</f>
        <v/>
      </c>
      <c r="S94" s="11" t="str">
        <f>IF($A94="","",IF(G94=2,VLOOKUP('Complaints Register'!V94,'Data LookUp Tables'!$W$2:$X$9,2),""))</f>
        <v/>
      </c>
      <c r="T94" s="11" t="str">
        <f>IF($A94="","",IF(G94=2,IF('Complaints Register'!W94="",999,VLOOKUP('Complaints Register'!W94,'Data LookUp Tables'!$W$2:$X$9,2)),""))</f>
        <v/>
      </c>
      <c r="U94" s="11" t="str">
        <f>IF($A94="","",IF(G94=2,IF('Complaints Register'!X94="",999,VLOOKUP('Complaints Register'!X94,'Data LookUp Tables'!$W$2:$X$9,2)),""))</f>
        <v/>
      </c>
      <c r="V94" s="11" t="str">
        <f>IF(OR($A94="",'Complaints Register'!Y94="",'Complaints Register'!Y94&lt;=0),"",ROUND('Complaints Register'!Y94,0))</f>
        <v/>
      </c>
    </row>
    <row r="95" spans="1:22" x14ac:dyDescent="0.3">
      <c r="A95" s="11" t="str">
        <f>IF(OR('Complaints Register'!Z95=1,('Complaints Register'!AA95+'Complaints Register'!AB95)=2),IF(ISBLANK('Complaints Register'!A95),"",'Complaints Register'!A95),"")</f>
        <v/>
      </c>
      <c r="B95" s="11" t="str">
        <f>IF(A95="","",IF('Complaints Register'!E95="","Not Applicable",'Complaints Register'!E95))</f>
        <v/>
      </c>
      <c r="C95" s="11" t="str">
        <f>IF(A95="","",VLOOKUP('Complaints Register'!J95,'Data LookUp Tables'!D$2:E$5,2))</f>
        <v/>
      </c>
      <c r="D95" s="11" t="str">
        <f>IF(OR(A95="",'Complaints Register'!J95&lt;&gt;"Individual or Couple"),"",VLOOKUP('Complaints Register'!K95,'Data LookUp Tables'!F$2:G$5,2))</f>
        <v/>
      </c>
      <c r="E95" s="11" t="str">
        <f>IF(OR(A95="",'Complaints Register'!J95&lt;&gt;"Individual or Couple"),"",VLOOKUP('Complaints Register'!L95,'Data LookUp Tables'!H$2:I$10,2))</f>
        <v/>
      </c>
      <c r="F95" s="11" t="str">
        <f>IF(A95="","",'Complaints Register'!M95)</f>
        <v/>
      </c>
      <c r="G95" s="11" t="str">
        <f>IF(A95="","",IF('Complaints Register'!D95="",1,IF('Complaints Register'!D95&lt;=Instructions!B$15,2,1)))</f>
        <v/>
      </c>
      <c r="H95" s="11" t="str">
        <f>IF(A95="","",VLOOKUP('Complaints Register'!N95,'Data LookUp Tables'!L$2:M$10,2))</f>
        <v/>
      </c>
      <c r="I95" s="12" t="str">
        <f>IF(A95="","",'Complaints Register'!C95)</f>
        <v/>
      </c>
      <c r="J95" s="12" t="str">
        <f>IF(OR(A95="",G95=1),"",'Complaints Register'!D95)</f>
        <v/>
      </c>
      <c r="K95" s="11" t="str">
        <f>IF(A95="","",IF(G95=1,"",'Complaints Register'!D95-'Complaints Register'!C95))</f>
        <v/>
      </c>
      <c r="L95" s="11" t="str">
        <f>IF($A95="","",VLOOKUP('Complaints Register'!O95,'Data LookUp Tables'!Q$2:R$4,2))</f>
        <v/>
      </c>
      <c r="M95" s="11" t="str">
        <f>IF($A95="","",VLOOKUP('Complaints Register'!P95,'Data LookUp Tables'!$S$2:$T$189,2))</f>
        <v/>
      </c>
      <c r="N95" s="11" t="str">
        <f>IF($A95="","",IF('Complaints Register'!Q95="",999,(VLOOKUP('Complaints Register'!Q95,'Data LookUp Tables'!$S$2:$T$189,2))))</f>
        <v/>
      </c>
      <c r="O95" s="11" t="str">
        <f>IF($A95="","",IF('Complaints Register'!R95="",999,(VLOOKUP('Complaints Register'!R95,'Data LookUp Tables'!$S$2:$T$189,2))))</f>
        <v/>
      </c>
      <c r="P95" s="11" t="str">
        <f>IF($A95="","",VLOOKUP('Complaints Register'!S95,'Data LookUp Tables'!$U$2:$V$97,2))</f>
        <v/>
      </c>
      <c r="Q95" s="11" t="str">
        <f>IF($A95="","",IF('Complaints Register'!T95="",999,VLOOKUP('Complaints Register'!T95,'Data LookUp Tables'!$U$2:$V190,2)))</f>
        <v/>
      </c>
      <c r="R95" s="11" t="str">
        <f>IF($A95="","",IF('Complaints Register'!U95="",999,VLOOKUP('Complaints Register'!U95,'Data LookUp Tables'!$U95:$V$97,2)))</f>
        <v/>
      </c>
      <c r="S95" s="11" t="str">
        <f>IF($A95="","",IF(G95=2,VLOOKUP('Complaints Register'!V95,'Data LookUp Tables'!$W$2:$X$9,2),""))</f>
        <v/>
      </c>
      <c r="T95" s="11" t="str">
        <f>IF($A95="","",IF(G95=2,IF('Complaints Register'!W95="",999,VLOOKUP('Complaints Register'!W95,'Data LookUp Tables'!$W$2:$X$9,2)),""))</f>
        <v/>
      </c>
      <c r="U95" s="11" t="str">
        <f>IF($A95="","",IF(G95=2,IF('Complaints Register'!X95="",999,VLOOKUP('Complaints Register'!X95,'Data LookUp Tables'!$W$2:$X$9,2)),""))</f>
        <v/>
      </c>
      <c r="V95" s="11" t="str">
        <f>IF(OR($A95="",'Complaints Register'!Y95="",'Complaints Register'!Y95&lt;=0),"",ROUND('Complaints Register'!Y95,0))</f>
        <v/>
      </c>
    </row>
    <row r="96" spans="1:22" x14ac:dyDescent="0.3">
      <c r="A96" s="11" t="str">
        <f>IF(OR('Complaints Register'!Z96=1,('Complaints Register'!AA96+'Complaints Register'!AB96)=2),IF(ISBLANK('Complaints Register'!A96),"",'Complaints Register'!A96),"")</f>
        <v/>
      </c>
      <c r="B96" s="11" t="str">
        <f>IF(A96="","",IF('Complaints Register'!E96="","Not Applicable",'Complaints Register'!E96))</f>
        <v/>
      </c>
      <c r="C96" s="11" t="str">
        <f>IF(A96="","",VLOOKUP('Complaints Register'!J96,'Data LookUp Tables'!D$2:E$5,2))</f>
        <v/>
      </c>
      <c r="D96" s="11" t="str">
        <f>IF(OR(A96="",'Complaints Register'!J96&lt;&gt;"Individual or Couple"),"",VLOOKUP('Complaints Register'!K96,'Data LookUp Tables'!F$2:G$5,2))</f>
        <v/>
      </c>
      <c r="E96" s="11" t="str">
        <f>IF(OR(A96="",'Complaints Register'!J96&lt;&gt;"Individual or Couple"),"",VLOOKUP('Complaints Register'!L96,'Data LookUp Tables'!H$2:I$10,2))</f>
        <v/>
      </c>
      <c r="F96" s="11" t="str">
        <f>IF(A96="","",'Complaints Register'!M96)</f>
        <v/>
      </c>
      <c r="G96" s="11" t="str">
        <f>IF(A96="","",IF('Complaints Register'!D96="",1,IF('Complaints Register'!D96&lt;=Instructions!B$15,2,1)))</f>
        <v/>
      </c>
      <c r="H96" s="11" t="str">
        <f>IF(A96="","",VLOOKUP('Complaints Register'!N96,'Data LookUp Tables'!L$2:M$10,2))</f>
        <v/>
      </c>
      <c r="I96" s="12" t="str">
        <f>IF(A96="","",'Complaints Register'!C96)</f>
        <v/>
      </c>
      <c r="J96" s="12" t="str">
        <f>IF(OR(A96="",G96=1),"",'Complaints Register'!D96)</f>
        <v/>
      </c>
      <c r="K96" s="11" t="str">
        <f>IF(A96="","",IF(G96=1,"",'Complaints Register'!D96-'Complaints Register'!C96))</f>
        <v/>
      </c>
      <c r="L96" s="11" t="str">
        <f>IF($A96="","",VLOOKUP('Complaints Register'!O96,'Data LookUp Tables'!Q$2:R$4,2))</f>
        <v/>
      </c>
      <c r="M96" s="11" t="str">
        <f>IF($A96="","",VLOOKUP('Complaints Register'!P96,'Data LookUp Tables'!$S$2:$T$189,2))</f>
        <v/>
      </c>
      <c r="N96" s="11" t="str">
        <f>IF($A96="","",IF('Complaints Register'!Q96="",999,(VLOOKUP('Complaints Register'!Q96,'Data LookUp Tables'!$S$2:$T$189,2))))</f>
        <v/>
      </c>
      <c r="O96" s="11" t="str">
        <f>IF($A96="","",IF('Complaints Register'!R96="",999,(VLOOKUP('Complaints Register'!R96,'Data LookUp Tables'!$S$2:$T$189,2))))</f>
        <v/>
      </c>
      <c r="P96" s="11" t="str">
        <f>IF($A96="","",VLOOKUP('Complaints Register'!S96,'Data LookUp Tables'!$U$2:$V$97,2))</f>
        <v/>
      </c>
      <c r="Q96" s="11" t="str">
        <f>IF($A96="","",IF('Complaints Register'!T96="",999,VLOOKUP('Complaints Register'!T96,'Data LookUp Tables'!$U$2:$V191,2)))</f>
        <v/>
      </c>
      <c r="R96" s="11" t="str">
        <f>IF($A96="","",IF('Complaints Register'!U96="",999,VLOOKUP('Complaints Register'!U96,'Data LookUp Tables'!$U96:$V$97,2)))</f>
        <v/>
      </c>
      <c r="S96" s="11" t="str">
        <f>IF($A96="","",IF(G96=2,VLOOKUP('Complaints Register'!V96,'Data LookUp Tables'!$W$2:$X$9,2),""))</f>
        <v/>
      </c>
      <c r="T96" s="11" t="str">
        <f>IF($A96="","",IF(G96=2,IF('Complaints Register'!W96="",999,VLOOKUP('Complaints Register'!W96,'Data LookUp Tables'!$W$2:$X$9,2)),""))</f>
        <v/>
      </c>
      <c r="U96" s="11" t="str">
        <f>IF($A96="","",IF(G96=2,IF('Complaints Register'!X96="",999,VLOOKUP('Complaints Register'!X96,'Data LookUp Tables'!$W$2:$X$9,2)),""))</f>
        <v/>
      </c>
      <c r="V96" s="11" t="str">
        <f>IF(OR($A96="",'Complaints Register'!Y96="",'Complaints Register'!Y96&lt;=0),"",ROUND('Complaints Register'!Y96,0))</f>
        <v/>
      </c>
    </row>
    <row r="97" spans="1:22" x14ac:dyDescent="0.3">
      <c r="A97" s="11" t="str">
        <f>IF(OR('Complaints Register'!Z97=1,('Complaints Register'!AA97+'Complaints Register'!AB97)=2),IF(ISBLANK('Complaints Register'!A97),"",'Complaints Register'!A97),"")</f>
        <v/>
      </c>
      <c r="B97" s="11" t="str">
        <f>IF(A97="","",IF('Complaints Register'!E97="","Not Applicable",'Complaints Register'!E97))</f>
        <v/>
      </c>
      <c r="C97" s="11" t="str">
        <f>IF(A97="","",VLOOKUP('Complaints Register'!J97,'Data LookUp Tables'!D$2:E$5,2))</f>
        <v/>
      </c>
      <c r="D97" s="11" t="str">
        <f>IF(OR(A97="",'Complaints Register'!J97&lt;&gt;"Individual or Couple"),"",VLOOKUP('Complaints Register'!K97,'Data LookUp Tables'!F$2:G$5,2))</f>
        <v/>
      </c>
      <c r="E97" s="11" t="str">
        <f>IF(OR(A97="",'Complaints Register'!J97&lt;&gt;"Individual or Couple"),"",VLOOKUP('Complaints Register'!L97,'Data LookUp Tables'!H$2:I$10,2))</f>
        <v/>
      </c>
      <c r="F97" s="11" t="str">
        <f>IF(A97="","",'Complaints Register'!M97)</f>
        <v/>
      </c>
      <c r="G97" s="11" t="str">
        <f>IF(A97="","",IF('Complaints Register'!D97="",1,IF('Complaints Register'!D97&lt;=Instructions!B$15,2,1)))</f>
        <v/>
      </c>
      <c r="H97" s="11" t="str">
        <f>IF(A97="","",VLOOKUP('Complaints Register'!N97,'Data LookUp Tables'!L$2:M$10,2))</f>
        <v/>
      </c>
      <c r="I97" s="12" t="str">
        <f>IF(A97="","",'Complaints Register'!C97)</f>
        <v/>
      </c>
      <c r="J97" s="12" t="str">
        <f>IF(OR(A97="",G97=1),"",'Complaints Register'!D97)</f>
        <v/>
      </c>
      <c r="K97" s="11" t="str">
        <f>IF(A97="","",IF(G97=1,"",'Complaints Register'!D97-'Complaints Register'!C97))</f>
        <v/>
      </c>
      <c r="L97" s="11" t="str">
        <f>IF($A97="","",VLOOKUP('Complaints Register'!O97,'Data LookUp Tables'!Q$2:R$4,2))</f>
        <v/>
      </c>
      <c r="M97" s="11" t="str">
        <f>IF($A97="","",VLOOKUP('Complaints Register'!P97,'Data LookUp Tables'!$S$2:$T$189,2))</f>
        <v/>
      </c>
      <c r="N97" s="11" t="str">
        <f>IF($A97="","",IF('Complaints Register'!Q97="",999,(VLOOKUP('Complaints Register'!Q97,'Data LookUp Tables'!$S$2:$T$189,2))))</f>
        <v/>
      </c>
      <c r="O97" s="11" t="str">
        <f>IF($A97="","",IF('Complaints Register'!R97="",999,(VLOOKUP('Complaints Register'!R97,'Data LookUp Tables'!$S$2:$T$189,2))))</f>
        <v/>
      </c>
      <c r="P97" s="11" t="str">
        <f>IF($A97="","",VLOOKUP('Complaints Register'!S97,'Data LookUp Tables'!$U$2:$V$97,2))</f>
        <v/>
      </c>
      <c r="Q97" s="11" t="str">
        <f>IF($A97="","",IF('Complaints Register'!T97="",999,VLOOKUP('Complaints Register'!T97,'Data LookUp Tables'!$U$2:$V192,2)))</f>
        <v/>
      </c>
      <c r="R97" s="11" t="str">
        <f>IF($A97="","",IF('Complaints Register'!U97="",999,VLOOKUP('Complaints Register'!U97,'Data LookUp Tables'!$U97:$V$97,2)))</f>
        <v/>
      </c>
      <c r="S97" s="11" t="str">
        <f>IF($A97="","",IF(G97=2,VLOOKUP('Complaints Register'!V97,'Data LookUp Tables'!$W$2:$X$9,2),""))</f>
        <v/>
      </c>
      <c r="T97" s="11" t="str">
        <f>IF($A97="","",IF(G97=2,IF('Complaints Register'!W97="",999,VLOOKUP('Complaints Register'!W97,'Data LookUp Tables'!$W$2:$X$9,2)),""))</f>
        <v/>
      </c>
      <c r="U97" s="11" t="str">
        <f>IF($A97="","",IF(G97=2,IF('Complaints Register'!X97="",999,VLOOKUP('Complaints Register'!X97,'Data LookUp Tables'!$W$2:$X$9,2)),""))</f>
        <v/>
      </c>
      <c r="V97" s="11" t="str">
        <f>IF(OR($A97="",'Complaints Register'!Y97="",'Complaints Register'!Y97&lt;=0),"",ROUND('Complaints Register'!Y97,0))</f>
        <v/>
      </c>
    </row>
    <row r="98" spans="1:22" x14ac:dyDescent="0.3">
      <c r="A98" s="11" t="str">
        <f>IF(OR('Complaints Register'!Z98=1,('Complaints Register'!AA98+'Complaints Register'!AB98)=2),IF(ISBLANK('Complaints Register'!A98),"",'Complaints Register'!A98),"")</f>
        <v/>
      </c>
      <c r="B98" s="11" t="str">
        <f>IF(A98="","",IF('Complaints Register'!E98="","Not Applicable",'Complaints Register'!E98))</f>
        <v/>
      </c>
      <c r="C98" s="11" t="str">
        <f>IF(A98="","",VLOOKUP('Complaints Register'!J98,'Data LookUp Tables'!D$2:E$5,2))</f>
        <v/>
      </c>
      <c r="D98" s="11" t="str">
        <f>IF(OR(A98="",'Complaints Register'!J98&lt;&gt;"Individual or Couple"),"",VLOOKUP('Complaints Register'!K98,'Data LookUp Tables'!F$2:G$5,2))</f>
        <v/>
      </c>
      <c r="E98" s="11" t="str">
        <f>IF(OR(A98="",'Complaints Register'!J98&lt;&gt;"Individual or Couple"),"",VLOOKUP('Complaints Register'!L98,'Data LookUp Tables'!H$2:I$10,2))</f>
        <v/>
      </c>
      <c r="F98" s="11" t="str">
        <f>IF(A98="","",'Complaints Register'!M98)</f>
        <v/>
      </c>
      <c r="G98" s="11" t="str">
        <f>IF(A98="","",IF('Complaints Register'!D98="",1,IF('Complaints Register'!D98&lt;=Instructions!B$15,2,1)))</f>
        <v/>
      </c>
      <c r="H98" s="11" t="str">
        <f>IF(A98="","",VLOOKUP('Complaints Register'!N98,'Data LookUp Tables'!L$2:M$10,2))</f>
        <v/>
      </c>
      <c r="I98" s="12" t="str">
        <f>IF(A98="","",'Complaints Register'!C98)</f>
        <v/>
      </c>
      <c r="J98" s="12" t="str">
        <f>IF(OR(A98="",G98=1),"",'Complaints Register'!D98)</f>
        <v/>
      </c>
      <c r="K98" s="11" t="str">
        <f>IF(A98="","",IF(G98=1,"",'Complaints Register'!D98-'Complaints Register'!C98))</f>
        <v/>
      </c>
      <c r="L98" s="11" t="str">
        <f>IF($A98="","",VLOOKUP('Complaints Register'!O98,'Data LookUp Tables'!Q$2:R$4,2))</f>
        <v/>
      </c>
      <c r="M98" s="11" t="str">
        <f>IF($A98="","",VLOOKUP('Complaints Register'!P98,'Data LookUp Tables'!$S$2:$T$189,2))</f>
        <v/>
      </c>
      <c r="N98" s="11" t="str">
        <f>IF($A98="","",IF('Complaints Register'!Q98="",999,(VLOOKUP('Complaints Register'!Q98,'Data LookUp Tables'!$S$2:$T$189,2))))</f>
        <v/>
      </c>
      <c r="O98" s="11" t="str">
        <f>IF($A98="","",IF('Complaints Register'!R98="",999,(VLOOKUP('Complaints Register'!R98,'Data LookUp Tables'!$S$2:$T$189,2))))</f>
        <v/>
      </c>
      <c r="P98" s="11" t="str">
        <f>IF($A98="","",VLOOKUP('Complaints Register'!S98,'Data LookUp Tables'!$U$2:$V$97,2))</f>
        <v/>
      </c>
      <c r="Q98" s="11" t="str">
        <f>IF($A98="","",IF('Complaints Register'!T98="",999,VLOOKUP('Complaints Register'!T98,'Data LookUp Tables'!$U$2:$V193,2)))</f>
        <v/>
      </c>
      <c r="R98" s="11" t="str">
        <f>IF($A98="","",IF('Complaints Register'!U98="",999,VLOOKUP('Complaints Register'!U98,'Data LookUp Tables'!$U$97:$V98,2)))</f>
        <v/>
      </c>
      <c r="S98" s="11" t="str">
        <f>IF($A98="","",IF(G98=2,VLOOKUP('Complaints Register'!V98,'Data LookUp Tables'!$W$2:$X$9,2),""))</f>
        <v/>
      </c>
      <c r="T98" s="11" t="str">
        <f>IF($A98="","",IF(G98=2,IF('Complaints Register'!W98="",999,VLOOKUP('Complaints Register'!W98,'Data LookUp Tables'!$W$2:$X$9,2)),""))</f>
        <v/>
      </c>
      <c r="U98" s="11" t="str">
        <f>IF($A98="","",IF(G98=2,IF('Complaints Register'!X98="",999,VLOOKUP('Complaints Register'!X98,'Data LookUp Tables'!$W$2:$X$9,2)),""))</f>
        <v/>
      </c>
      <c r="V98" s="11" t="str">
        <f>IF(OR($A98="",'Complaints Register'!Y98="",'Complaints Register'!Y98&lt;=0),"",ROUND('Complaints Register'!Y98,0))</f>
        <v/>
      </c>
    </row>
    <row r="99" spans="1:22" x14ac:dyDescent="0.3">
      <c r="A99" s="11" t="str">
        <f>IF(OR('Complaints Register'!Z99=1,('Complaints Register'!AA99+'Complaints Register'!AB99)=2),IF(ISBLANK('Complaints Register'!A99),"",'Complaints Register'!A99),"")</f>
        <v/>
      </c>
      <c r="B99" s="11" t="str">
        <f>IF(A99="","",IF('Complaints Register'!E99="","Not Applicable",'Complaints Register'!E99))</f>
        <v/>
      </c>
      <c r="C99" s="11" t="str">
        <f>IF(A99="","",VLOOKUP('Complaints Register'!J99,'Data LookUp Tables'!D$2:E$5,2))</f>
        <v/>
      </c>
      <c r="D99" s="11" t="str">
        <f>IF(OR(A99="",'Complaints Register'!J99&lt;&gt;"Individual or Couple"),"",VLOOKUP('Complaints Register'!K99,'Data LookUp Tables'!F$2:G$5,2))</f>
        <v/>
      </c>
      <c r="E99" s="11" t="str">
        <f>IF(OR(A99="",'Complaints Register'!J99&lt;&gt;"Individual or Couple"),"",VLOOKUP('Complaints Register'!L99,'Data LookUp Tables'!H$2:I$10,2))</f>
        <v/>
      </c>
      <c r="F99" s="11" t="str">
        <f>IF(A99="","",'Complaints Register'!M99)</f>
        <v/>
      </c>
      <c r="G99" s="11" t="str">
        <f>IF(A99="","",IF('Complaints Register'!D99="",1,IF('Complaints Register'!D99&lt;=Instructions!B$15,2,1)))</f>
        <v/>
      </c>
      <c r="H99" s="11" t="str">
        <f>IF(A99="","",VLOOKUP('Complaints Register'!N99,'Data LookUp Tables'!L$2:M$10,2))</f>
        <v/>
      </c>
      <c r="I99" s="12" t="str">
        <f>IF(A99="","",'Complaints Register'!C99)</f>
        <v/>
      </c>
      <c r="J99" s="12" t="str">
        <f>IF(OR(A99="",G99=1),"",'Complaints Register'!D99)</f>
        <v/>
      </c>
      <c r="K99" s="11" t="str">
        <f>IF(A99="","",IF(G99=1,"",'Complaints Register'!D99-'Complaints Register'!C99))</f>
        <v/>
      </c>
      <c r="L99" s="11" t="str">
        <f>IF($A99="","",VLOOKUP('Complaints Register'!O99,'Data LookUp Tables'!Q$2:R$4,2))</f>
        <v/>
      </c>
      <c r="M99" s="11" t="str">
        <f>IF($A99="","",VLOOKUP('Complaints Register'!P99,'Data LookUp Tables'!$S$2:$T$189,2))</f>
        <v/>
      </c>
      <c r="N99" s="11" t="str">
        <f>IF($A99="","",IF('Complaints Register'!Q99="",999,(VLOOKUP('Complaints Register'!Q99,'Data LookUp Tables'!$S$2:$T$189,2))))</f>
        <v/>
      </c>
      <c r="O99" s="11" t="str">
        <f>IF($A99="","",IF('Complaints Register'!R99="",999,(VLOOKUP('Complaints Register'!R99,'Data LookUp Tables'!$S$2:$T$189,2))))</f>
        <v/>
      </c>
      <c r="P99" s="11" t="str">
        <f>IF($A99="","",VLOOKUP('Complaints Register'!S99,'Data LookUp Tables'!$U$2:$V$97,2))</f>
        <v/>
      </c>
      <c r="Q99" s="11" t="str">
        <f>IF($A99="","",IF('Complaints Register'!T99="",999,VLOOKUP('Complaints Register'!T99,'Data LookUp Tables'!$U$2:$V194,2)))</f>
        <v/>
      </c>
      <c r="R99" s="11" t="str">
        <f>IF($A99="","",IF('Complaints Register'!U99="",999,VLOOKUP('Complaints Register'!U99,'Data LookUp Tables'!$U$97:$V99,2)))</f>
        <v/>
      </c>
      <c r="S99" s="11" t="str">
        <f>IF($A99="","",IF(G99=2,VLOOKUP('Complaints Register'!V99,'Data LookUp Tables'!$W$2:$X$9,2),""))</f>
        <v/>
      </c>
      <c r="T99" s="11" t="str">
        <f>IF($A99="","",IF(G99=2,IF('Complaints Register'!W99="",999,VLOOKUP('Complaints Register'!W99,'Data LookUp Tables'!$W$2:$X$9,2)),""))</f>
        <v/>
      </c>
      <c r="U99" s="11" t="str">
        <f>IF($A99="","",IF(G99=2,IF('Complaints Register'!X99="",999,VLOOKUP('Complaints Register'!X99,'Data LookUp Tables'!$W$2:$X$9,2)),""))</f>
        <v/>
      </c>
      <c r="V99" s="11" t="str">
        <f>IF(OR($A99="",'Complaints Register'!Y99="",'Complaints Register'!Y99&lt;=0),"",ROUND('Complaints Register'!Y99,0))</f>
        <v/>
      </c>
    </row>
    <row r="100" spans="1:22" x14ac:dyDescent="0.3">
      <c r="A100" s="11" t="str">
        <f>IF(OR('Complaints Register'!Z100=1,('Complaints Register'!AA100+'Complaints Register'!AB100)=2),IF(ISBLANK('Complaints Register'!A100),"",'Complaints Register'!A100),"")</f>
        <v/>
      </c>
      <c r="B100" s="11" t="str">
        <f>IF(A100="","",IF('Complaints Register'!E100="","Not Applicable",'Complaints Register'!E100))</f>
        <v/>
      </c>
      <c r="C100" s="11" t="str">
        <f>IF(A100="","",VLOOKUP('Complaints Register'!J100,'Data LookUp Tables'!D$2:E$5,2))</f>
        <v/>
      </c>
      <c r="D100" s="11" t="str">
        <f>IF(OR(A100="",'Complaints Register'!J100&lt;&gt;"Individual or Couple"),"",VLOOKUP('Complaints Register'!K100,'Data LookUp Tables'!F$2:G$5,2))</f>
        <v/>
      </c>
      <c r="E100" s="11" t="str">
        <f>IF(OR(A100="",'Complaints Register'!J100&lt;&gt;"Individual or Couple"),"",VLOOKUP('Complaints Register'!L100,'Data LookUp Tables'!H$2:I$10,2))</f>
        <v/>
      </c>
      <c r="F100" s="11" t="str">
        <f>IF(A100="","",'Complaints Register'!M100)</f>
        <v/>
      </c>
      <c r="G100" s="11" t="str">
        <f>IF(A100="","",IF('Complaints Register'!D100="",1,IF('Complaints Register'!D100&lt;=Instructions!B$15,2,1)))</f>
        <v/>
      </c>
      <c r="H100" s="11" t="str">
        <f>IF(A100="","",VLOOKUP('Complaints Register'!N100,'Data LookUp Tables'!L$2:M$10,2))</f>
        <v/>
      </c>
      <c r="I100" s="12" t="str">
        <f>IF(A100="","",'Complaints Register'!C100)</f>
        <v/>
      </c>
      <c r="J100" s="12" t="str">
        <f>IF(OR(A100="",G100=1),"",'Complaints Register'!D100)</f>
        <v/>
      </c>
      <c r="K100" s="11" t="str">
        <f>IF(A100="","",IF(G100=1,"",'Complaints Register'!D100-'Complaints Register'!C100))</f>
        <v/>
      </c>
      <c r="L100" s="11" t="str">
        <f>IF($A100="","",VLOOKUP('Complaints Register'!O100,'Data LookUp Tables'!Q$2:R$4,2))</f>
        <v/>
      </c>
      <c r="M100" s="11" t="str">
        <f>IF($A100="","",VLOOKUP('Complaints Register'!P100,'Data LookUp Tables'!$S$2:$T$189,2))</f>
        <v/>
      </c>
      <c r="N100" s="11" t="str">
        <f>IF($A100="","",IF('Complaints Register'!Q100="",999,(VLOOKUP('Complaints Register'!Q100,'Data LookUp Tables'!$S$2:$T$189,2))))</f>
        <v/>
      </c>
      <c r="O100" s="11" t="str">
        <f>IF($A100="","",IF('Complaints Register'!R100="",999,(VLOOKUP('Complaints Register'!R100,'Data LookUp Tables'!$S$2:$T$189,2))))</f>
        <v/>
      </c>
      <c r="P100" s="11" t="str">
        <f>IF($A100="","",VLOOKUP('Complaints Register'!S100,'Data LookUp Tables'!$U$2:$V$97,2))</f>
        <v/>
      </c>
      <c r="Q100" s="11" t="str">
        <f>IF($A100="","",IF('Complaints Register'!T100="",999,VLOOKUP('Complaints Register'!T100,'Data LookUp Tables'!$U$2:$V195,2)))</f>
        <v/>
      </c>
      <c r="R100" s="11" t="str">
        <f>IF($A100="","",IF('Complaints Register'!U100="",999,VLOOKUP('Complaints Register'!U100,'Data LookUp Tables'!$U$97:$V100,2)))</f>
        <v/>
      </c>
      <c r="S100" s="11" t="str">
        <f>IF($A100="","",IF(G100=2,VLOOKUP('Complaints Register'!V100,'Data LookUp Tables'!$W$2:$X$9,2),""))</f>
        <v/>
      </c>
      <c r="T100" s="11" t="str">
        <f>IF($A100="","",IF(G100=2,IF('Complaints Register'!W100="",999,VLOOKUP('Complaints Register'!W100,'Data LookUp Tables'!$W$2:$X$9,2)),""))</f>
        <v/>
      </c>
      <c r="U100" s="11" t="str">
        <f>IF($A100="","",IF(G100=2,IF('Complaints Register'!X100="",999,VLOOKUP('Complaints Register'!X100,'Data LookUp Tables'!$W$2:$X$9,2)),""))</f>
        <v/>
      </c>
      <c r="V100" s="11" t="str">
        <f>IF(OR($A100="",'Complaints Register'!Y100="",'Complaints Register'!Y100&lt;=0),"",ROUND('Complaints Register'!Y100,0))</f>
        <v/>
      </c>
    </row>
  </sheetData>
  <sheetProtection algorithmName="SHA-512" hashValue="mkRFviRh1jWyPfDlvTFlFRoUDdFSvn1MGAv6nItOu8jSLMMMygSHYcRoEYpq4t8KJ26nj/UKzsviRP4wuOGsBA==" saltValue="PfJ18CFfvHs0T/Tfuj8TAA==" spinCount="100000" sheet="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8230F-E913-4391-A373-06B472FA752C}">
  <sheetPr codeName="Sheet4"/>
  <dimension ref="A1:AA189"/>
  <sheetViews>
    <sheetView topLeftCell="Q14" workbookViewId="0">
      <selection activeCell="Q190" sqref="A190:XFD1048576"/>
    </sheetView>
  </sheetViews>
  <sheetFormatPr defaultColWidth="0" defaultRowHeight="14.4" zeroHeight="1" x14ac:dyDescent="0.3"/>
  <cols>
    <col min="1" max="4" width="8.88671875" customWidth="1"/>
    <col min="5" max="6" width="8.88671875" style="3" customWidth="1"/>
    <col min="7" max="25" width="8.88671875" customWidth="1"/>
    <col min="26" max="27" width="10.77734375" customWidth="1"/>
    <col min="28" max="16384" width="8.88671875" hidden="1"/>
  </cols>
  <sheetData>
    <row r="1" spans="1:27" ht="72" x14ac:dyDescent="0.3">
      <c r="A1" s="2" t="s">
        <v>0</v>
      </c>
      <c r="B1" s="2" t="s">
        <v>1</v>
      </c>
      <c r="C1" s="2" t="s">
        <v>320</v>
      </c>
      <c r="D1" s="2" t="s">
        <v>2</v>
      </c>
      <c r="E1" s="2" t="s">
        <v>284</v>
      </c>
      <c r="F1" s="2" t="s">
        <v>3</v>
      </c>
      <c r="G1" s="2" t="s">
        <v>288</v>
      </c>
      <c r="H1" s="2" t="s">
        <v>4</v>
      </c>
      <c r="I1" s="2" t="s">
        <v>292</v>
      </c>
      <c r="J1" s="2" t="s">
        <v>6</v>
      </c>
      <c r="K1" s="2" t="s">
        <v>293</v>
      </c>
      <c r="L1" s="2" t="s">
        <v>7</v>
      </c>
      <c r="M1" s="2" t="s">
        <v>296</v>
      </c>
      <c r="N1" s="2" t="s">
        <v>8</v>
      </c>
      <c r="O1" s="2" t="s">
        <v>9</v>
      </c>
      <c r="P1" s="2" t="s">
        <v>10</v>
      </c>
      <c r="Q1" s="2" t="s">
        <v>11</v>
      </c>
      <c r="R1" s="2" t="s">
        <v>305</v>
      </c>
      <c r="S1" s="2" t="s">
        <v>175</v>
      </c>
      <c r="T1" s="2" t="s">
        <v>176</v>
      </c>
      <c r="U1" s="1" t="s">
        <v>178</v>
      </c>
      <c r="V1" s="1" t="s">
        <v>177</v>
      </c>
      <c r="W1" s="2" t="s">
        <v>275</v>
      </c>
      <c r="X1" s="2" t="s">
        <v>276</v>
      </c>
      <c r="Y1" s="2" t="s">
        <v>20</v>
      </c>
      <c r="Z1" s="3" t="s">
        <v>325</v>
      </c>
      <c r="AA1" s="3" t="s">
        <v>326</v>
      </c>
    </row>
    <row r="2" spans="1:27" x14ac:dyDescent="0.3">
      <c r="C2" t="s">
        <v>321</v>
      </c>
      <c r="D2" t="s">
        <v>285</v>
      </c>
      <c r="E2">
        <v>1</v>
      </c>
      <c r="F2" t="s">
        <v>290</v>
      </c>
      <c r="G2">
        <v>2</v>
      </c>
      <c r="H2" t="s">
        <v>327</v>
      </c>
      <c r="I2" s="3">
        <v>1</v>
      </c>
      <c r="J2" t="s">
        <v>295</v>
      </c>
      <c r="K2">
        <v>2</v>
      </c>
      <c r="L2" t="s">
        <v>317</v>
      </c>
      <c r="M2">
        <v>3</v>
      </c>
      <c r="Q2" t="s">
        <v>286</v>
      </c>
      <c r="R2">
        <v>2</v>
      </c>
      <c r="S2" t="s">
        <v>380</v>
      </c>
      <c r="T2">
        <v>40</v>
      </c>
      <c r="U2" t="s">
        <v>180</v>
      </c>
      <c r="V2">
        <v>2</v>
      </c>
      <c r="W2" t="s">
        <v>279</v>
      </c>
      <c r="X2">
        <v>3</v>
      </c>
      <c r="Z2" s="6">
        <v>45291</v>
      </c>
      <c r="AA2" s="6">
        <v>45108</v>
      </c>
    </row>
    <row r="3" spans="1:27" x14ac:dyDescent="0.3">
      <c r="C3" t="s">
        <v>322</v>
      </c>
      <c r="D3" t="s">
        <v>172</v>
      </c>
      <c r="E3">
        <v>3</v>
      </c>
      <c r="F3" t="s">
        <v>289</v>
      </c>
      <c r="G3">
        <v>1</v>
      </c>
      <c r="H3" t="s">
        <v>328</v>
      </c>
      <c r="I3" s="3">
        <v>2</v>
      </c>
      <c r="J3" t="s">
        <v>294</v>
      </c>
      <c r="K3">
        <v>1</v>
      </c>
      <c r="L3" t="s">
        <v>297</v>
      </c>
      <c r="M3">
        <v>1</v>
      </c>
      <c r="Q3" t="s">
        <v>287</v>
      </c>
      <c r="R3">
        <v>9</v>
      </c>
      <c r="S3" t="s">
        <v>381</v>
      </c>
      <c r="T3">
        <v>41</v>
      </c>
      <c r="U3" t="s">
        <v>181</v>
      </c>
      <c r="V3">
        <v>3</v>
      </c>
      <c r="W3" t="s">
        <v>280</v>
      </c>
      <c r="X3">
        <v>4</v>
      </c>
      <c r="Z3" s="6">
        <v>45473</v>
      </c>
      <c r="AA3" s="6">
        <v>45292</v>
      </c>
    </row>
    <row r="4" spans="1:27" x14ac:dyDescent="0.3">
      <c r="C4" t="s">
        <v>323</v>
      </c>
      <c r="D4" t="s">
        <v>319</v>
      </c>
      <c r="E4">
        <v>2</v>
      </c>
      <c r="F4" t="s">
        <v>291</v>
      </c>
      <c r="G4">
        <v>3</v>
      </c>
      <c r="H4" t="s">
        <v>329</v>
      </c>
      <c r="I4" s="3">
        <v>3</v>
      </c>
      <c r="L4" t="s">
        <v>300</v>
      </c>
      <c r="M4">
        <v>5</v>
      </c>
      <c r="Q4" t="s">
        <v>306</v>
      </c>
      <c r="R4">
        <v>1</v>
      </c>
      <c r="S4" t="s">
        <v>382</v>
      </c>
      <c r="T4">
        <v>42</v>
      </c>
      <c r="U4" t="s">
        <v>179</v>
      </c>
      <c r="V4">
        <v>1</v>
      </c>
      <c r="W4" t="s">
        <v>278</v>
      </c>
      <c r="X4">
        <v>2</v>
      </c>
      <c r="Z4" s="6">
        <v>45657</v>
      </c>
      <c r="AA4" s="6">
        <v>45474</v>
      </c>
    </row>
    <row r="5" spans="1:27" x14ac:dyDescent="0.3">
      <c r="C5" t="s">
        <v>324</v>
      </c>
      <c r="D5" t="s">
        <v>287</v>
      </c>
      <c r="E5">
        <v>4</v>
      </c>
      <c r="F5" t="s">
        <v>393</v>
      </c>
      <c r="G5">
        <v>9</v>
      </c>
      <c r="H5" t="s">
        <v>330</v>
      </c>
      <c r="I5" s="3">
        <v>4</v>
      </c>
      <c r="L5" t="s">
        <v>303</v>
      </c>
      <c r="M5">
        <v>8</v>
      </c>
      <c r="S5" t="s">
        <v>383</v>
      </c>
      <c r="T5">
        <v>43</v>
      </c>
      <c r="U5" t="s">
        <v>182</v>
      </c>
      <c r="V5">
        <v>4</v>
      </c>
      <c r="W5" t="s">
        <v>413</v>
      </c>
      <c r="X5">
        <v>8</v>
      </c>
      <c r="Z5" s="6">
        <v>45838</v>
      </c>
      <c r="AA5" s="6">
        <v>45658</v>
      </c>
    </row>
    <row r="6" spans="1:27" x14ac:dyDescent="0.3">
      <c r="C6" t="s">
        <v>416</v>
      </c>
      <c r="E6"/>
      <c r="H6" t="s">
        <v>331</v>
      </c>
      <c r="I6" s="3">
        <v>5</v>
      </c>
      <c r="L6" t="s">
        <v>298</v>
      </c>
      <c r="M6">
        <v>2</v>
      </c>
      <c r="S6" t="s">
        <v>384</v>
      </c>
      <c r="T6">
        <v>44</v>
      </c>
      <c r="U6" t="s">
        <v>184</v>
      </c>
      <c r="V6">
        <v>6</v>
      </c>
      <c r="W6" t="s">
        <v>281</v>
      </c>
      <c r="X6">
        <v>5</v>
      </c>
      <c r="Z6" s="6">
        <v>46022</v>
      </c>
      <c r="AA6" s="6">
        <v>45839</v>
      </c>
    </row>
    <row r="7" spans="1:27" x14ac:dyDescent="0.3">
      <c r="C7" t="s">
        <v>395</v>
      </c>
      <c r="E7"/>
      <c r="F7"/>
      <c r="H7" t="s">
        <v>332</v>
      </c>
      <c r="I7" s="3">
        <v>6</v>
      </c>
      <c r="L7" t="s">
        <v>302</v>
      </c>
      <c r="M7">
        <v>7</v>
      </c>
      <c r="S7" t="s">
        <v>385</v>
      </c>
      <c r="T7">
        <v>46</v>
      </c>
      <c r="U7" t="s">
        <v>183</v>
      </c>
      <c r="V7">
        <v>5</v>
      </c>
      <c r="W7" t="s">
        <v>283</v>
      </c>
      <c r="X7">
        <v>7</v>
      </c>
      <c r="Z7" s="6">
        <v>46203</v>
      </c>
      <c r="AA7" s="6">
        <v>46023</v>
      </c>
    </row>
    <row r="8" spans="1:27" x14ac:dyDescent="0.3">
      <c r="E8"/>
      <c r="F8"/>
      <c r="H8" t="s">
        <v>333</v>
      </c>
      <c r="I8" s="3">
        <v>7</v>
      </c>
      <c r="L8" t="s">
        <v>301</v>
      </c>
      <c r="M8">
        <v>6</v>
      </c>
      <c r="S8" t="s">
        <v>386</v>
      </c>
      <c r="T8">
        <v>45</v>
      </c>
      <c r="U8" t="s">
        <v>185</v>
      </c>
      <c r="V8">
        <v>7</v>
      </c>
      <c r="W8" t="s">
        <v>277</v>
      </c>
      <c r="X8">
        <v>1</v>
      </c>
      <c r="Z8" s="6">
        <v>46387</v>
      </c>
      <c r="AA8" s="6">
        <v>46204</v>
      </c>
    </row>
    <row r="9" spans="1:27" x14ac:dyDescent="0.3">
      <c r="E9"/>
      <c r="F9"/>
      <c r="H9" t="s">
        <v>334</v>
      </c>
      <c r="I9" s="3">
        <v>8</v>
      </c>
      <c r="L9" t="s">
        <v>304</v>
      </c>
      <c r="M9">
        <v>9</v>
      </c>
      <c r="S9" t="s">
        <v>387</v>
      </c>
      <c r="T9">
        <v>47</v>
      </c>
      <c r="U9" t="s">
        <v>187</v>
      </c>
      <c r="V9">
        <v>9</v>
      </c>
      <c r="W9" t="s">
        <v>282</v>
      </c>
      <c r="X9">
        <v>6</v>
      </c>
      <c r="Z9" s="6">
        <v>46568</v>
      </c>
      <c r="AA9" s="6">
        <v>46388</v>
      </c>
    </row>
    <row r="10" spans="1:27" x14ac:dyDescent="0.3">
      <c r="E10"/>
      <c r="F10"/>
      <c r="H10" t="s">
        <v>335</v>
      </c>
      <c r="I10" s="3">
        <v>9</v>
      </c>
      <c r="L10" t="s">
        <v>299</v>
      </c>
      <c r="M10">
        <v>4</v>
      </c>
      <c r="S10" t="s">
        <v>388</v>
      </c>
      <c r="T10">
        <v>50</v>
      </c>
      <c r="U10" t="s">
        <v>186</v>
      </c>
      <c r="V10">
        <v>8</v>
      </c>
      <c r="Z10" s="6">
        <v>46752</v>
      </c>
      <c r="AA10" s="6">
        <v>46569</v>
      </c>
    </row>
    <row r="11" spans="1:27" x14ac:dyDescent="0.3">
      <c r="S11" t="s">
        <v>350</v>
      </c>
      <c r="T11">
        <v>49</v>
      </c>
      <c r="U11" t="s">
        <v>190</v>
      </c>
      <c r="V11">
        <v>12</v>
      </c>
      <c r="Z11" s="6">
        <v>46934</v>
      </c>
      <c r="AA11" s="6">
        <v>46753</v>
      </c>
    </row>
    <row r="12" spans="1:27" x14ac:dyDescent="0.3">
      <c r="S12" t="s">
        <v>351</v>
      </c>
      <c r="T12">
        <v>48</v>
      </c>
      <c r="U12" t="s">
        <v>191</v>
      </c>
      <c r="V12">
        <v>13</v>
      </c>
      <c r="Z12" s="6">
        <v>47118</v>
      </c>
      <c r="AA12" s="6">
        <v>46935</v>
      </c>
    </row>
    <row r="13" spans="1:27" x14ac:dyDescent="0.3">
      <c r="S13" t="s">
        <v>352</v>
      </c>
      <c r="T13">
        <v>51</v>
      </c>
      <c r="U13" t="s">
        <v>188</v>
      </c>
      <c r="V13">
        <v>10</v>
      </c>
      <c r="Z13" s="6">
        <v>47299</v>
      </c>
      <c r="AA13" s="6">
        <v>47119</v>
      </c>
    </row>
    <row r="14" spans="1:27" x14ac:dyDescent="0.3">
      <c r="S14" t="s">
        <v>353</v>
      </c>
      <c r="T14">
        <v>52</v>
      </c>
      <c r="U14" t="s">
        <v>189</v>
      </c>
      <c r="V14">
        <v>11</v>
      </c>
      <c r="Z14" s="6">
        <v>47483</v>
      </c>
      <c r="AA14" s="6">
        <v>47300</v>
      </c>
    </row>
    <row r="15" spans="1:27" x14ac:dyDescent="0.3">
      <c r="S15" t="s">
        <v>354</v>
      </c>
      <c r="T15">
        <v>53</v>
      </c>
      <c r="U15" t="s">
        <v>197</v>
      </c>
      <c r="V15">
        <v>19</v>
      </c>
      <c r="Z15" s="6">
        <v>47664</v>
      </c>
      <c r="AA15" s="6">
        <v>47484</v>
      </c>
    </row>
    <row r="16" spans="1:27" x14ac:dyDescent="0.3">
      <c r="S16" t="s">
        <v>355</v>
      </c>
      <c r="T16">
        <v>54</v>
      </c>
      <c r="U16" t="s">
        <v>192</v>
      </c>
      <c r="V16">
        <v>14</v>
      </c>
      <c r="Z16" s="6">
        <v>47848</v>
      </c>
      <c r="AA16" s="6">
        <v>47665</v>
      </c>
    </row>
    <row r="17" spans="19:27" x14ac:dyDescent="0.3">
      <c r="S17" t="s">
        <v>356</v>
      </c>
      <c r="T17">
        <v>55</v>
      </c>
      <c r="U17" t="s">
        <v>196</v>
      </c>
      <c r="V17">
        <v>18</v>
      </c>
      <c r="Z17" s="6">
        <v>48029</v>
      </c>
      <c r="AA17" s="6">
        <v>47849</v>
      </c>
    </row>
    <row r="18" spans="19:27" x14ac:dyDescent="0.3">
      <c r="S18" t="s">
        <v>357</v>
      </c>
      <c r="T18">
        <v>56</v>
      </c>
      <c r="U18" t="s">
        <v>194</v>
      </c>
      <c r="V18">
        <v>16</v>
      </c>
      <c r="Z18" s="6">
        <v>48213</v>
      </c>
      <c r="AA18" s="6">
        <v>48030</v>
      </c>
    </row>
    <row r="19" spans="19:27" x14ac:dyDescent="0.3">
      <c r="S19" t="s">
        <v>358</v>
      </c>
      <c r="T19">
        <v>57</v>
      </c>
      <c r="U19" t="s">
        <v>193</v>
      </c>
      <c r="V19">
        <v>15</v>
      </c>
      <c r="Z19" s="6">
        <v>48395</v>
      </c>
      <c r="AA19" s="6">
        <v>48214</v>
      </c>
    </row>
    <row r="20" spans="19:27" x14ac:dyDescent="0.3">
      <c r="S20" t="s">
        <v>359</v>
      </c>
      <c r="T20">
        <v>58</v>
      </c>
      <c r="U20" t="s">
        <v>195</v>
      </c>
      <c r="V20">
        <v>17</v>
      </c>
      <c r="Z20" s="6">
        <v>48579</v>
      </c>
      <c r="AA20" s="6">
        <v>48396</v>
      </c>
    </row>
    <row r="21" spans="19:27" x14ac:dyDescent="0.3">
      <c r="S21" t="s">
        <v>360</v>
      </c>
      <c r="T21">
        <v>185</v>
      </c>
      <c r="U21" t="s">
        <v>198</v>
      </c>
      <c r="V21">
        <v>20</v>
      </c>
      <c r="Z21" s="6">
        <v>48760</v>
      </c>
      <c r="AA21" s="6">
        <v>48580</v>
      </c>
    </row>
    <row r="22" spans="19:27" x14ac:dyDescent="0.3">
      <c r="S22" t="s">
        <v>361</v>
      </c>
      <c r="T22">
        <v>186</v>
      </c>
      <c r="U22" t="s">
        <v>199</v>
      </c>
      <c r="V22">
        <v>21</v>
      </c>
      <c r="Z22" s="6">
        <v>48944</v>
      </c>
      <c r="AA22" s="6">
        <v>48761</v>
      </c>
    </row>
    <row r="23" spans="19:27" x14ac:dyDescent="0.3">
      <c r="S23" t="s">
        <v>362</v>
      </c>
      <c r="T23">
        <v>188</v>
      </c>
      <c r="U23" t="s">
        <v>200</v>
      </c>
      <c r="V23">
        <v>22</v>
      </c>
      <c r="Z23" s="6">
        <v>49125</v>
      </c>
      <c r="AA23" s="6">
        <v>48945</v>
      </c>
    </row>
    <row r="24" spans="19:27" x14ac:dyDescent="0.3">
      <c r="S24" t="s">
        <v>363</v>
      </c>
      <c r="T24">
        <v>63</v>
      </c>
      <c r="U24" t="s">
        <v>201</v>
      </c>
      <c r="V24">
        <v>23</v>
      </c>
      <c r="Z24" s="6">
        <v>49309</v>
      </c>
      <c r="AA24" s="6">
        <v>49126</v>
      </c>
    </row>
    <row r="25" spans="19:27" x14ac:dyDescent="0.3">
      <c r="S25" t="s">
        <v>364</v>
      </c>
      <c r="T25">
        <v>64</v>
      </c>
      <c r="U25" t="s">
        <v>203</v>
      </c>
      <c r="V25">
        <v>25</v>
      </c>
      <c r="Z25" s="6">
        <v>49490</v>
      </c>
      <c r="AA25" s="6">
        <v>49310</v>
      </c>
    </row>
    <row r="26" spans="19:27" x14ac:dyDescent="0.3">
      <c r="S26" t="s">
        <v>365</v>
      </c>
      <c r="T26">
        <v>65</v>
      </c>
      <c r="U26" t="s">
        <v>202</v>
      </c>
      <c r="V26">
        <v>24</v>
      </c>
      <c r="Z26" s="6">
        <v>49674</v>
      </c>
      <c r="AA26" s="6">
        <v>49491</v>
      </c>
    </row>
    <row r="27" spans="19:27" x14ac:dyDescent="0.3">
      <c r="S27" t="s">
        <v>366</v>
      </c>
      <c r="T27">
        <v>66</v>
      </c>
      <c r="U27" t="s">
        <v>204</v>
      </c>
      <c r="V27">
        <v>26</v>
      </c>
      <c r="Z27" s="6">
        <v>49856</v>
      </c>
      <c r="AA27" s="6">
        <v>49675</v>
      </c>
    </row>
    <row r="28" spans="19:27" x14ac:dyDescent="0.3">
      <c r="S28" t="s">
        <v>367</v>
      </c>
      <c r="T28">
        <v>67</v>
      </c>
      <c r="U28" t="s">
        <v>206</v>
      </c>
      <c r="V28">
        <v>28</v>
      </c>
      <c r="Z28" s="6">
        <v>50040</v>
      </c>
      <c r="AA28" s="6">
        <v>49857</v>
      </c>
    </row>
    <row r="29" spans="19:27" x14ac:dyDescent="0.3">
      <c r="S29" t="s">
        <v>368</v>
      </c>
      <c r="T29">
        <v>68</v>
      </c>
      <c r="U29" t="s">
        <v>205</v>
      </c>
      <c r="V29">
        <v>27</v>
      </c>
      <c r="Z29" s="6">
        <v>50221</v>
      </c>
      <c r="AA29" s="6">
        <v>50041</v>
      </c>
    </row>
    <row r="30" spans="19:27" x14ac:dyDescent="0.3">
      <c r="S30" t="s">
        <v>369</v>
      </c>
      <c r="T30">
        <v>69</v>
      </c>
      <c r="U30" t="s">
        <v>208</v>
      </c>
      <c r="V30">
        <v>30</v>
      </c>
      <c r="Z30" s="6">
        <v>50405</v>
      </c>
      <c r="AA30" s="6">
        <v>50222</v>
      </c>
    </row>
    <row r="31" spans="19:27" x14ac:dyDescent="0.3">
      <c r="S31" t="s">
        <v>370</v>
      </c>
      <c r="T31">
        <v>70</v>
      </c>
      <c r="U31" t="s">
        <v>207</v>
      </c>
      <c r="V31">
        <v>29</v>
      </c>
    </row>
    <row r="32" spans="19:27" x14ac:dyDescent="0.3">
      <c r="S32" t="s">
        <v>371</v>
      </c>
      <c r="T32">
        <v>71</v>
      </c>
      <c r="U32" t="s">
        <v>210</v>
      </c>
      <c r="V32">
        <v>32</v>
      </c>
    </row>
    <row r="33" spans="19:22" x14ac:dyDescent="0.3">
      <c r="S33" t="s">
        <v>372</v>
      </c>
      <c r="T33">
        <v>72</v>
      </c>
      <c r="U33" t="s">
        <v>212</v>
      </c>
      <c r="V33">
        <v>34</v>
      </c>
    </row>
    <row r="34" spans="19:22" x14ac:dyDescent="0.3">
      <c r="S34" t="s">
        <v>373</v>
      </c>
      <c r="T34">
        <v>73</v>
      </c>
      <c r="U34" t="s">
        <v>213</v>
      </c>
      <c r="V34">
        <v>35</v>
      </c>
    </row>
    <row r="35" spans="19:22" x14ac:dyDescent="0.3">
      <c r="S35" t="s">
        <v>374</v>
      </c>
      <c r="T35">
        <v>74</v>
      </c>
      <c r="U35" t="s">
        <v>215</v>
      </c>
      <c r="V35">
        <v>37</v>
      </c>
    </row>
    <row r="36" spans="19:22" x14ac:dyDescent="0.3">
      <c r="S36" t="s">
        <v>375</v>
      </c>
      <c r="T36">
        <v>75</v>
      </c>
      <c r="U36" t="s">
        <v>211</v>
      </c>
      <c r="V36">
        <v>33</v>
      </c>
    </row>
    <row r="37" spans="19:22" x14ac:dyDescent="0.3">
      <c r="S37" t="s">
        <v>376</v>
      </c>
      <c r="T37">
        <v>76</v>
      </c>
      <c r="U37" t="s">
        <v>209</v>
      </c>
      <c r="V37">
        <v>31</v>
      </c>
    </row>
    <row r="38" spans="19:22" x14ac:dyDescent="0.3">
      <c r="S38" t="s">
        <v>377</v>
      </c>
      <c r="T38">
        <v>79</v>
      </c>
      <c r="U38" t="s">
        <v>217</v>
      </c>
      <c r="V38">
        <v>39</v>
      </c>
    </row>
    <row r="39" spans="19:22" x14ac:dyDescent="0.3">
      <c r="S39" t="s">
        <v>378</v>
      </c>
      <c r="T39">
        <v>77</v>
      </c>
      <c r="U39" t="s">
        <v>216</v>
      </c>
      <c r="V39">
        <v>38</v>
      </c>
    </row>
    <row r="40" spans="19:22" x14ac:dyDescent="0.3">
      <c r="S40" t="s">
        <v>379</v>
      </c>
      <c r="T40">
        <v>78</v>
      </c>
      <c r="U40" t="s">
        <v>218</v>
      </c>
      <c r="V40">
        <v>40</v>
      </c>
    </row>
    <row r="41" spans="19:22" x14ac:dyDescent="0.3">
      <c r="S41" t="s">
        <v>133</v>
      </c>
      <c r="T41">
        <v>145</v>
      </c>
      <c r="U41" t="s">
        <v>214</v>
      </c>
      <c r="V41">
        <v>36</v>
      </c>
    </row>
    <row r="42" spans="19:22" x14ac:dyDescent="0.3">
      <c r="S42" t="s">
        <v>131</v>
      </c>
      <c r="T42">
        <v>143</v>
      </c>
      <c r="U42" t="s">
        <v>242</v>
      </c>
      <c r="V42">
        <v>64</v>
      </c>
    </row>
    <row r="43" spans="19:22" x14ac:dyDescent="0.3">
      <c r="S43" t="s">
        <v>132</v>
      </c>
      <c r="T43">
        <v>144</v>
      </c>
      <c r="U43" t="s">
        <v>239</v>
      </c>
      <c r="V43">
        <v>61</v>
      </c>
    </row>
    <row r="44" spans="19:22" x14ac:dyDescent="0.3">
      <c r="S44" t="s">
        <v>134</v>
      </c>
      <c r="T44">
        <v>146</v>
      </c>
      <c r="U44" t="s">
        <v>236</v>
      </c>
      <c r="V44">
        <v>58</v>
      </c>
    </row>
    <row r="45" spans="19:22" x14ac:dyDescent="0.3">
      <c r="S45" t="s">
        <v>139</v>
      </c>
      <c r="T45">
        <v>151</v>
      </c>
      <c r="U45" t="s">
        <v>240</v>
      </c>
      <c r="V45">
        <v>62</v>
      </c>
    </row>
    <row r="46" spans="19:22" x14ac:dyDescent="0.3">
      <c r="S46" t="s">
        <v>137</v>
      </c>
      <c r="T46">
        <v>149</v>
      </c>
      <c r="U46" t="s">
        <v>243</v>
      </c>
      <c r="V46">
        <v>65</v>
      </c>
    </row>
    <row r="47" spans="19:22" x14ac:dyDescent="0.3">
      <c r="S47" t="s">
        <v>135</v>
      </c>
      <c r="T47">
        <v>147</v>
      </c>
      <c r="U47" t="s">
        <v>238</v>
      </c>
      <c r="V47">
        <v>60</v>
      </c>
    </row>
    <row r="48" spans="19:22" x14ac:dyDescent="0.3">
      <c r="S48" t="s">
        <v>138</v>
      </c>
      <c r="T48">
        <v>150</v>
      </c>
      <c r="U48" t="s">
        <v>237</v>
      </c>
      <c r="V48">
        <v>59</v>
      </c>
    </row>
    <row r="49" spans="19:22" x14ac:dyDescent="0.3">
      <c r="S49" t="s">
        <v>140</v>
      </c>
      <c r="T49">
        <v>152</v>
      </c>
      <c r="U49" t="s">
        <v>241</v>
      </c>
      <c r="V49">
        <v>63</v>
      </c>
    </row>
    <row r="50" spans="19:22" x14ac:dyDescent="0.3">
      <c r="S50" t="s">
        <v>136</v>
      </c>
      <c r="T50">
        <v>148</v>
      </c>
      <c r="U50" t="s">
        <v>219</v>
      </c>
      <c r="V50">
        <v>41</v>
      </c>
    </row>
    <row r="51" spans="19:22" x14ac:dyDescent="0.3">
      <c r="S51" t="s">
        <v>25</v>
      </c>
      <c r="T51">
        <v>1</v>
      </c>
      <c r="U51" t="s">
        <v>222</v>
      </c>
      <c r="V51">
        <v>44</v>
      </c>
    </row>
    <row r="52" spans="19:22" x14ac:dyDescent="0.3">
      <c r="S52" t="s">
        <v>26</v>
      </c>
      <c r="T52">
        <v>2</v>
      </c>
      <c r="U52" t="s">
        <v>221</v>
      </c>
      <c r="V52">
        <v>43</v>
      </c>
    </row>
    <row r="53" spans="19:22" x14ac:dyDescent="0.3">
      <c r="S53" t="s">
        <v>27</v>
      </c>
      <c r="T53">
        <v>3</v>
      </c>
      <c r="U53" t="s">
        <v>220</v>
      </c>
      <c r="V53">
        <v>42</v>
      </c>
    </row>
    <row r="54" spans="19:22" x14ac:dyDescent="0.3">
      <c r="S54" t="s">
        <v>28</v>
      </c>
      <c r="T54">
        <v>4</v>
      </c>
      <c r="U54" t="s">
        <v>224</v>
      </c>
      <c r="V54">
        <v>46</v>
      </c>
    </row>
    <row r="55" spans="19:22" x14ac:dyDescent="0.3">
      <c r="S55" t="s">
        <v>29</v>
      </c>
      <c r="T55">
        <v>5</v>
      </c>
      <c r="U55" t="s">
        <v>225</v>
      </c>
      <c r="V55">
        <v>47</v>
      </c>
    </row>
    <row r="56" spans="19:22" x14ac:dyDescent="0.3">
      <c r="S56" t="s">
        <v>30</v>
      </c>
      <c r="T56">
        <v>6</v>
      </c>
      <c r="U56" t="s">
        <v>226</v>
      </c>
      <c r="V56">
        <v>48</v>
      </c>
    </row>
    <row r="57" spans="19:22" x14ac:dyDescent="0.3">
      <c r="S57" t="s">
        <v>31</v>
      </c>
      <c r="T57">
        <v>7</v>
      </c>
      <c r="U57" t="s">
        <v>227</v>
      </c>
      <c r="V57">
        <v>49</v>
      </c>
    </row>
    <row r="58" spans="19:22" x14ac:dyDescent="0.3">
      <c r="S58" t="s">
        <v>32</v>
      </c>
      <c r="T58">
        <v>8</v>
      </c>
      <c r="U58" t="s">
        <v>228</v>
      </c>
      <c r="V58">
        <v>50</v>
      </c>
    </row>
    <row r="59" spans="19:22" x14ac:dyDescent="0.3">
      <c r="S59" t="s">
        <v>33</v>
      </c>
      <c r="T59">
        <v>9</v>
      </c>
      <c r="U59" t="s">
        <v>229</v>
      </c>
      <c r="V59">
        <v>51</v>
      </c>
    </row>
    <row r="60" spans="19:22" x14ac:dyDescent="0.3">
      <c r="S60" t="s">
        <v>34</v>
      </c>
      <c r="T60">
        <v>10</v>
      </c>
      <c r="U60" t="s">
        <v>230</v>
      </c>
      <c r="V60">
        <v>52</v>
      </c>
    </row>
    <row r="61" spans="19:22" x14ac:dyDescent="0.3">
      <c r="S61" t="s">
        <v>35</v>
      </c>
      <c r="T61">
        <v>11</v>
      </c>
      <c r="U61" t="s">
        <v>231</v>
      </c>
      <c r="V61">
        <v>53</v>
      </c>
    </row>
    <row r="62" spans="19:22" x14ac:dyDescent="0.3">
      <c r="S62" t="s">
        <v>36</v>
      </c>
      <c r="T62">
        <v>12</v>
      </c>
      <c r="U62" t="s">
        <v>232</v>
      </c>
      <c r="V62">
        <v>54</v>
      </c>
    </row>
    <row r="63" spans="19:22" x14ac:dyDescent="0.3">
      <c r="S63" t="s">
        <v>37</v>
      </c>
      <c r="T63">
        <v>13</v>
      </c>
      <c r="U63" t="s">
        <v>223</v>
      </c>
      <c r="V63">
        <v>45</v>
      </c>
    </row>
    <row r="64" spans="19:22" x14ac:dyDescent="0.3">
      <c r="S64" t="s">
        <v>38</v>
      </c>
      <c r="T64">
        <v>14</v>
      </c>
      <c r="U64" t="s">
        <v>233</v>
      </c>
      <c r="V64">
        <v>55</v>
      </c>
    </row>
    <row r="65" spans="19:22" x14ac:dyDescent="0.3">
      <c r="S65" t="s">
        <v>39</v>
      </c>
      <c r="T65">
        <v>15</v>
      </c>
      <c r="U65" t="s">
        <v>234</v>
      </c>
      <c r="V65">
        <v>56</v>
      </c>
    </row>
    <row r="66" spans="19:22" x14ac:dyDescent="0.3">
      <c r="S66" t="s">
        <v>40</v>
      </c>
      <c r="T66">
        <v>16</v>
      </c>
      <c r="U66" t="s">
        <v>235</v>
      </c>
      <c r="V66">
        <v>57</v>
      </c>
    </row>
    <row r="67" spans="19:22" x14ac:dyDescent="0.3">
      <c r="S67" t="s">
        <v>41</v>
      </c>
      <c r="T67">
        <v>17</v>
      </c>
      <c r="U67" t="s">
        <v>244</v>
      </c>
      <c r="V67">
        <v>66</v>
      </c>
    </row>
    <row r="68" spans="19:22" x14ac:dyDescent="0.3">
      <c r="S68" t="s">
        <v>42</v>
      </c>
      <c r="T68">
        <v>18</v>
      </c>
      <c r="U68" t="s">
        <v>245</v>
      </c>
      <c r="V68">
        <v>67</v>
      </c>
    </row>
    <row r="69" spans="19:22" x14ac:dyDescent="0.3">
      <c r="S69" t="s">
        <v>43</v>
      </c>
      <c r="T69">
        <v>19</v>
      </c>
      <c r="U69" t="s">
        <v>246</v>
      </c>
      <c r="V69">
        <v>68</v>
      </c>
    </row>
    <row r="70" spans="19:22" x14ac:dyDescent="0.3">
      <c r="S70" t="s">
        <v>46</v>
      </c>
      <c r="T70">
        <v>22</v>
      </c>
      <c r="U70" t="s">
        <v>247</v>
      </c>
      <c r="V70">
        <v>69</v>
      </c>
    </row>
    <row r="71" spans="19:22" x14ac:dyDescent="0.3">
      <c r="S71" t="s">
        <v>44</v>
      </c>
      <c r="T71">
        <v>20</v>
      </c>
      <c r="U71" t="s">
        <v>248</v>
      </c>
      <c r="V71">
        <v>70</v>
      </c>
    </row>
    <row r="72" spans="19:22" x14ac:dyDescent="0.3">
      <c r="S72" t="s">
        <v>45</v>
      </c>
      <c r="T72">
        <v>21</v>
      </c>
      <c r="U72" t="s">
        <v>250</v>
      </c>
      <c r="V72">
        <v>72</v>
      </c>
    </row>
    <row r="73" spans="19:22" x14ac:dyDescent="0.3">
      <c r="S73" t="s">
        <v>174</v>
      </c>
      <c r="T73">
        <v>187</v>
      </c>
      <c r="U73" t="s">
        <v>249</v>
      </c>
      <c r="V73">
        <v>71</v>
      </c>
    </row>
    <row r="74" spans="19:22" x14ac:dyDescent="0.3">
      <c r="S74" t="s">
        <v>51</v>
      </c>
      <c r="T74">
        <v>27</v>
      </c>
      <c r="U74" t="s">
        <v>253</v>
      </c>
      <c r="V74">
        <v>75</v>
      </c>
    </row>
    <row r="75" spans="19:22" x14ac:dyDescent="0.3">
      <c r="S75" t="s">
        <v>52</v>
      </c>
      <c r="T75">
        <v>28</v>
      </c>
      <c r="U75" t="s">
        <v>252</v>
      </c>
      <c r="V75">
        <v>74</v>
      </c>
    </row>
    <row r="76" spans="19:22" x14ac:dyDescent="0.3">
      <c r="S76" t="s">
        <v>53</v>
      </c>
      <c r="T76">
        <v>29</v>
      </c>
      <c r="U76" t="s">
        <v>254</v>
      </c>
      <c r="V76">
        <v>76</v>
      </c>
    </row>
    <row r="77" spans="19:22" x14ac:dyDescent="0.3">
      <c r="S77" t="s">
        <v>56</v>
      </c>
      <c r="T77">
        <v>32</v>
      </c>
      <c r="U77" t="s">
        <v>251</v>
      </c>
      <c r="V77">
        <v>73</v>
      </c>
    </row>
    <row r="78" spans="19:22" x14ac:dyDescent="0.3">
      <c r="S78" t="s">
        <v>54</v>
      </c>
      <c r="T78">
        <v>30</v>
      </c>
      <c r="U78" t="s">
        <v>255</v>
      </c>
      <c r="V78">
        <v>77</v>
      </c>
    </row>
    <row r="79" spans="19:22" x14ac:dyDescent="0.3">
      <c r="S79" t="s">
        <v>55</v>
      </c>
      <c r="T79">
        <v>31</v>
      </c>
      <c r="U79" t="s">
        <v>264</v>
      </c>
      <c r="V79">
        <v>86</v>
      </c>
    </row>
    <row r="80" spans="19:22" x14ac:dyDescent="0.3">
      <c r="S80" t="s">
        <v>68</v>
      </c>
      <c r="T80">
        <v>80</v>
      </c>
      <c r="U80" t="s">
        <v>256</v>
      </c>
      <c r="V80">
        <v>78</v>
      </c>
    </row>
    <row r="81" spans="19:22" x14ac:dyDescent="0.3">
      <c r="S81" t="s">
        <v>69</v>
      </c>
      <c r="T81">
        <v>81</v>
      </c>
      <c r="U81" t="s">
        <v>257</v>
      </c>
      <c r="V81">
        <v>79</v>
      </c>
    </row>
    <row r="82" spans="19:22" x14ac:dyDescent="0.3">
      <c r="S82" t="s">
        <v>70</v>
      </c>
      <c r="T82">
        <v>82</v>
      </c>
      <c r="U82" t="s">
        <v>259</v>
      </c>
      <c r="V82">
        <v>81</v>
      </c>
    </row>
    <row r="83" spans="19:22" x14ac:dyDescent="0.3">
      <c r="S83" t="s">
        <v>71</v>
      </c>
      <c r="T83">
        <v>83</v>
      </c>
      <c r="U83" t="s">
        <v>258</v>
      </c>
      <c r="V83">
        <v>80</v>
      </c>
    </row>
    <row r="84" spans="19:22" x14ac:dyDescent="0.3">
      <c r="S84" t="s">
        <v>72</v>
      </c>
      <c r="T84">
        <v>84</v>
      </c>
      <c r="U84" t="s">
        <v>260</v>
      </c>
      <c r="V84">
        <v>82</v>
      </c>
    </row>
    <row r="85" spans="19:22" x14ac:dyDescent="0.3">
      <c r="S85" t="s">
        <v>73</v>
      </c>
      <c r="T85">
        <v>85</v>
      </c>
      <c r="U85" t="s">
        <v>261</v>
      </c>
      <c r="V85">
        <v>83</v>
      </c>
    </row>
    <row r="86" spans="19:22" x14ac:dyDescent="0.3">
      <c r="S86" t="s">
        <v>75</v>
      </c>
      <c r="T86">
        <v>87</v>
      </c>
      <c r="U86" t="s">
        <v>265</v>
      </c>
      <c r="V86">
        <v>87</v>
      </c>
    </row>
    <row r="87" spans="19:22" x14ac:dyDescent="0.3">
      <c r="S87" t="s">
        <v>74</v>
      </c>
      <c r="T87">
        <v>86</v>
      </c>
      <c r="U87" t="s">
        <v>262</v>
      </c>
      <c r="V87">
        <v>84</v>
      </c>
    </row>
    <row r="88" spans="19:22" x14ac:dyDescent="0.3">
      <c r="S88" t="s">
        <v>114</v>
      </c>
      <c r="T88">
        <v>126</v>
      </c>
      <c r="U88" t="s">
        <v>266</v>
      </c>
      <c r="V88">
        <v>88</v>
      </c>
    </row>
    <row r="89" spans="19:22" x14ac:dyDescent="0.3">
      <c r="S89" t="s">
        <v>121</v>
      </c>
      <c r="T89">
        <v>133</v>
      </c>
      <c r="U89" t="s">
        <v>263</v>
      </c>
      <c r="V89">
        <v>85</v>
      </c>
    </row>
    <row r="90" spans="19:22" x14ac:dyDescent="0.3">
      <c r="S90" t="s">
        <v>122</v>
      </c>
      <c r="T90">
        <v>134</v>
      </c>
      <c r="U90" t="s">
        <v>267</v>
      </c>
      <c r="V90">
        <v>89</v>
      </c>
    </row>
    <row r="91" spans="19:22" x14ac:dyDescent="0.3">
      <c r="S91" t="s">
        <v>115</v>
      </c>
      <c r="T91">
        <v>127</v>
      </c>
      <c r="U91" t="s">
        <v>268</v>
      </c>
      <c r="V91">
        <v>90</v>
      </c>
    </row>
    <row r="92" spans="19:22" x14ac:dyDescent="0.3">
      <c r="S92" t="s">
        <v>116</v>
      </c>
      <c r="T92">
        <v>128</v>
      </c>
      <c r="U92" t="s">
        <v>269</v>
      </c>
      <c r="V92">
        <v>91</v>
      </c>
    </row>
    <row r="93" spans="19:22" x14ac:dyDescent="0.3">
      <c r="S93" t="s">
        <v>117</v>
      </c>
      <c r="T93">
        <v>129</v>
      </c>
      <c r="U93" t="s">
        <v>270</v>
      </c>
      <c r="V93">
        <v>92</v>
      </c>
    </row>
    <row r="94" spans="19:22" x14ac:dyDescent="0.3">
      <c r="S94" t="s">
        <v>118</v>
      </c>
      <c r="T94">
        <v>130</v>
      </c>
      <c r="U94" t="s">
        <v>271</v>
      </c>
      <c r="V94">
        <v>93</v>
      </c>
    </row>
    <row r="95" spans="19:22" x14ac:dyDescent="0.3">
      <c r="S95" t="s">
        <v>119</v>
      </c>
      <c r="T95">
        <v>131</v>
      </c>
      <c r="U95" t="s">
        <v>272</v>
      </c>
      <c r="V95">
        <v>94</v>
      </c>
    </row>
    <row r="96" spans="19:22" x14ac:dyDescent="0.3">
      <c r="S96" t="s">
        <v>120</v>
      </c>
      <c r="T96">
        <v>132</v>
      </c>
      <c r="U96" t="s">
        <v>274</v>
      </c>
      <c r="V96">
        <v>96</v>
      </c>
    </row>
    <row r="97" spans="19:22" x14ac:dyDescent="0.3">
      <c r="S97" t="s">
        <v>124</v>
      </c>
      <c r="T97">
        <v>136</v>
      </c>
      <c r="U97" t="s">
        <v>273</v>
      </c>
      <c r="V97">
        <v>95</v>
      </c>
    </row>
    <row r="98" spans="19:22" x14ac:dyDescent="0.3">
      <c r="S98" t="s">
        <v>123</v>
      </c>
      <c r="T98">
        <v>135</v>
      </c>
    </row>
    <row r="99" spans="19:22" x14ac:dyDescent="0.3">
      <c r="S99" t="s">
        <v>167</v>
      </c>
      <c r="T99">
        <v>179</v>
      </c>
    </row>
    <row r="100" spans="19:22" x14ac:dyDescent="0.3">
      <c r="S100" t="s">
        <v>168</v>
      </c>
      <c r="T100">
        <v>180</v>
      </c>
    </row>
    <row r="101" spans="19:22" x14ac:dyDescent="0.3">
      <c r="S101" t="s">
        <v>169</v>
      </c>
      <c r="T101">
        <v>181</v>
      </c>
    </row>
    <row r="102" spans="19:22" x14ac:dyDescent="0.3">
      <c r="S102" t="s">
        <v>64</v>
      </c>
      <c r="T102">
        <v>59</v>
      </c>
    </row>
    <row r="103" spans="19:22" x14ac:dyDescent="0.3">
      <c r="S103" t="s">
        <v>65</v>
      </c>
      <c r="T103">
        <v>60</v>
      </c>
    </row>
    <row r="104" spans="19:22" x14ac:dyDescent="0.3">
      <c r="S104" t="s">
        <v>67</v>
      </c>
      <c r="T104">
        <v>62</v>
      </c>
    </row>
    <row r="105" spans="19:22" x14ac:dyDescent="0.3">
      <c r="S105" t="s">
        <v>66</v>
      </c>
      <c r="T105">
        <v>61</v>
      </c>
    </row>
    <row r="106" spans="19:22" x14ac:dyDescent="0.3">
      <c r="S106" t="s">
        <v>47</v>
      </c>
      <c r="T106">
        <v>23</v>
      </c>
    </row>
    <row r="107" spans="19:22" x14ac:dyDescent="0.3">
      <c r="S107" t="s">
        <v>48</v>
      </c>
      <c r="T107">
        <v>24</v>
      </c>
    </row>
    <row r="108" spans="19:22" x14ac:dyDescent="0.3">
      <c r="S108" t="s">
        <v>49</v>
      </c>
      <c r="T108">
        <v>25</v>
      </c>
    </row>
    <row r="109" spans="19:22" x14ac:dyDescent="0.3">
      <c r="S109" t="s">
        <v>104</v>
      </c>
      <c r="T109">
        <v>116</v>
      </c>
    </row>
    <row r="110" spans="19:22" x14ac:dyDescent="0.3">
      <c r="S110" t="s">
        <v>105</v>
      </c>
      <c r="T110">
        <v>117</v>
      </c>
    </row>
    <row r="111" spans="19:22" x14ac:dyDescent="0.3">
      <c r="S111" t="s">
        <v>106</v>
      </c>
      <c r="T111">
        <v>118</v>
      </c>
    </row>
    <row r="112" spans="19:22" x14ac:dyDescent="0.3">
      <c r="S112" t="s">
        <v>103</v>
      </c>
      <c r="T112">
        <v>115</v>
      </c>
    </row>
    <row r="113" spans="19:20" x14ac:dyDescent="0.3">
      <c r="S113" t="s">
        <v>107</v>
      </c>
      <c r="T113">
        <v>119</v>
      </c>
    </row>
    <row r="114" spans="19:20" x14ac:dyDescent="0.3">
      <c r="S114" t="s">
        <v>112</v>
      </c>
      <c r="T114">
        <v>124</v>
      </c>
    </row>
    <row r="115" spans="19:20" x14ac:dyDescent="0.3">
      <c r="S115" t="s">
        <v>102</v>
      </c>
      <c r="T115">
        <v>114</v>
      </c>
    </row>
    <row r="116" spans="19:20" x14ac:dyDescent="0.3">
      <c r="S116" t="s">
        <v>113</v>
      </c>
      <c r="T116">
        <v>125</v>
      </c>
    </row>
    <row r="117" spans="19:20" x14ac:dyDescent="0.3">
      <c r="S117" t="s">
        <v>108</v>
      </c>
      <c r="T117">
        <v>120</v>
      </c>
    </row>
    <row r="118" spans="19:20" x14ac:dyDescent="0.3">
      <c r="S118" t="s">
        <v>109</v>
      </c>
      <c r="T118">
        <v>121</v>
      </c>
    </row>
    <row r="119" spans="19:20" x14ac:dyDescent="0.3">
      <c r="S119" t="s">
        <v>110</v>
      </c>
      <c r="T119">
        <v>122</v>
      </c>
    </row>
    <row r="120" spans="19:20" x14ac:dyDescent="0.3">
      <c r="S120" t="s">
        <v>111</v>
      </c>
      <c r="T120">
        <v>123</v>
      </c>
    </row>
    <row r="121" spans="19:20" x14ac:dyDescent="0.3">
      <c r="S121" t="s">
        <v>141</v>
      </c>
      <c r="T121">
        <v>153</v>
      </c>
    </row>
    <row r="122" spans="19:20" x14ac:dyDescent="0.3">
      <c r="S122" t="s">
        <v>144</v>
      </c>
      <c r="T122">
        <v>156</v>
      </c>
    </row>
    <row r="123" spans="19:20" x14ac:dyDescent="0.3">
      <c r="S123" t="s">
        <v>146</v>
      </c>
      <c r="T123">
        <v>158</v>
      </c>
    </row>
    <row r="124" spans="19:20" x14ac:dyDescent="0.3">
      <c r="S124" t="s">
        <v>145</v>
      </c>
      <c r="T124">
        <v>157</v>
      </c>
    </row>
    <row r="125" spans="19:20" x14ac:dyDescent="0.3">
      <c r="S125" t="s">
        <v>142</v>
      </c>
      <c r="T125">
        <v>154</v>
      </c>
    </row>
    <row r="126" spans="19:20" x14ac:dyDescent="0.3">
      <c r="S126" t="s">
        <v>143</v>
      </c>
      <c r="T126">
        <v>155</v>
      </c>
    </row>
    <row r="127" spans="19:20" x14ac:dyDescent="0.3">
      <c r="S127" t="s">
        <v>92</v>
      </c>
      <c r="T127">
        <v>104</v>
      </c>
    </row>
    <row r="128" spans="19:20" x14ac:dyDescent="0.3">
      <c r="S128" t="s">
        <v>88</v>
      </c>
      <c r="T128">
        <v>100</v>
      </c>
    </row>
    <row r="129" spans="19:20" x14ac:dyDescent="0.3">
      <c r="S129" t="s">
        <v>90</v>
      </c>
      <c r="T129">
        <v>102</v>
      </c>
    </row>
    <row r="130" spans="19:20" x14ac:dyDescent="0.3">
      <c r="S130" t="s">
        <v>76</v>
      </c>
      <c r="T130">
        <v>88</v>
      </c>
    </row>
    <row r="131" spans="19:20" x14ac:dyDescent="0.3">
      <c r="S131" t="s">
        <v>77</v>
      </c>
      <c r="T131">
        <v>89</v>
      </c>
    </row>
    <row r="132" spans="19:20" x14ac:dyDescent="0.3">
      <c r="S132" t="s">
        <v>78</v>
      </c>
      <c r="T132">
        <v>90</v>
      </c>
    </row>
    <row r="133" spans="19:20" x14ac:dyDescent="0.3">
      <c r="S133" t="s">
        <v>79</v>
      </c>
      <c r="T133">
        <v>91</v>
      </c>
    </row>
    <row r="134" spans="19:20" x14ac:dyDescent="0.3">
      <c r="S134" t="s">
        <v>80</v>
      </c>
      <c r="T134">
        <v>92</v>
      </c>
    </row>
    <row r="135" spans="19:20" x14ac:dyDescent="0.3">
      <c r="S135" t="s">
        <v>81</v>
      </c>
      <c r="T135">
        <v>93</v>
      </c>
    </row>
    <row r="136" spans="19:20" x14ac:dyDescent="0.3">
      <c r="S136" t="s">
        <v>82</v>
      </c>
      <c r="T136">
        <v>94</v>
      </c>
    </row>
    <row r="137" spans="19:20" x14ac:dyDescent="0.3">
      <c r="S137" t="s">
        <v>83</v>
      </c>
      <c r="T137">
        <v>95</v>
      </c>
    </row>
    <row r="138" spans="19:20" x14ac:dyDescent="0.3">
      <c r="S138" t="s">
        <v>84</v>
      </c>
      <c r="T138">
        <v>96</v>
      </c>
    </row>
    <row r="139" spans="19:20" x14ac:dyDescent="0.3">
      <c r="S139" t="s">
        <v>85</v>
      </c>
      <c r="T139">
        <v>97</v>
      </c>
    </row>
    <row r="140" spans="19:20" x14ac:dyDescent="0.3">
      <c r="S140" t="s">
        <v>86</v>
      </c>
      <c r="T140">
        <v>98</v>
      </c>
    </row>
    <row r="141" spans="19:20" x14ac:dyDescent="0.3">
      <c r="S141" t="s">
        <v>87</v>
      </c>
      <c r="T141">
        <v>99</v>
      </c>
    </row>
    <row r="142" spans="19:20" x14ac:dyDescent="0.3">
      <c r="S142" t="s">
        <v>89</v>
      </c>
      <c r="T142">
        <v>101</v>
      </c>
    </row>
    <row r="143" spans="19:20" x14ac:dyDescent="0.3">
      <c r="S143" t="s">
        <v>91</v>
      </c>
      <c r="T143">
        <v>103</v>
      </c>
    </row>
    <row r="144" spans="19:20" x14ac:dyDescent="0.3">
      <c r="S144" t="s">
        <v>50</v>
      </c>
      <c r="T144">
        <v>26</v>
      </c>
    </row>
    <row r="145" spans="19:20" x14ac:dyDescent="0.3">
      <c r="S145" t="s">
        <v>129</v>
      </c>
      <c r="T145">
        <v>141</v>
      </c>
    </row>
    <row r="146" spans="19:20" x14ac:dyDescent="0.3">
      <c r="S146" t="s">
        <v>130</v>
      </c>
      <c r="T146">
        <v>142</v>
      </c>
    </row>
    <row r="147" spans="19:20" x14ac:dyDescent="0.3">
      <c r="S147" t="s">
        <v>125</v>
      </c>
      <c r="T147">
        <v>137</v>
      </c>
    </row>
    <row r="148" spans="19:20" x14ac:dyDescent="0.3">
      <c r="S148" t="s">
        <v>126</v>
      </c>
      <c r="T148">
        <v>138</v>
      </c>
    </row>
    <row r="149" spans="19:20" x14ac:dyDescent="0.3">
      <c r="S149" t="s">
        <v>127</v>
      </c>
      <c r="T149">
        <v>139</v>
      </c>
    </row>
    <row r="150" spans="19:20" x14ac:dyDescent="0.3">
      <c r="S150" t="s">
        <v>128</v>
      </c>
      <c r="T150">
        <v>140</v>
      </c>
    </row>
    <row r="151" spans="19:20" x14ac:dyDescent="0.3">
      <c r="S151" t="s">
        <v>173</v>
      </c>
      <c r="T151">
        <v>184</v>
      </c>
    </row>
    <row r="152" spans="19:20" x14ac:dyDescent="0.3">
      <c r="S152" t="s">
        <v>93</v>
      </c>
      <c r="T152">
        <v>105</v>
      </c>
    </row>
    <row r="153" spans="19:20" x14ac:dyDescent="0.3">
      <c r="S153" t="s">
        <v>151</v>
      </c>
      <c r="T153">
        <v>163</v>
      </c>
    </row>
    <row r="154" spans="19:20" x14ac:dyDescent="0.3">
      <c r="S154" t="s">
        <v>147</v>
      </c>
      <c r="T154">
        <v>159</v>
      </c>
    </row>
    <row r="155" spans="19:20" x14ac:dyDescent="0.3">
      <c r="S155" t="s">
        <v>150</v>
      </c>
      <c r="T155">
        <v>162</v>
      </c>
    </row>
    <row r="156" spans="19:20" x14ac:dyDescent="0.3">
      <c r="S156" t="s">
        <v>152</v>
      </c>
      <c r="T156">
        <v>164</v>
      </c>
    </row>
    <row r="157" spans="19:20" x14ac:dyDescent="0.3">
      <c r="S157" t="s">
        <v>148</v>
      </c>
      <c r="T157">
        <v>160</v>
      </c>
    </row>
    <row r="158" spans="19:20" x14ac:dyDescent="0.3">
      <c r="S158" t="s">
        <v>149</v>
      </c>
      <c r="T158">
        <v>161</v>
      </c>
    </row>
    <row r="159" spans="19:20" x14ac:dyDescent="0.3">
      <c r="S159" t="s">
        <v>57</v>
      </c>
      <c r="T159">
        <v>33</v>
      </c>
    </row>
    <row r="160" spans="19:20" x14ac:dyDescent="0.3">
      <c r="S160" t="s">
        <v>58</v>
      </c>
      <c r="T160">
        <v>34</v>
      </c>
    </row>
    <row r="161" spans="19:20" x14ac:dyDescent="0.3">
      <c r="S161" t="s">
        <v>59</v>
      </c>
      <c r="T161">
        <v>35</v>
      </c>
    </row>
    <row r="162" spans="19:20" x14ac:dyDescent="0.3">
      <c r="S162" t="s">
        <v>60</v>
      </c>
      <c r="T162">
        <v>36</v>
      </c>
    </row>
    <row r="163" spans="19:20" x14ac:dyDescent="0.3">
      <c r="S163" t="s">
        <v>61</v>
      </c>
      <c r="T163">
        <v>37</v>
      </c>
    </row>
    <row r="164" spans="19:20" x14ac:dyDescent="0.3">
      <c r="S164" t="s">
        <v>63</v>
      </c>
      <c r="T164">
        <v>39</v>
      </c>
    </row>
    <row r="165" spans="19:20" x14ac:dyDescent="0.3">
      <c r="S165" t="s">
        <v>62</v>
      </c>
      <c r="T165">
        <v>38</v>
      </c>
    </row>
    <row r="166" spans="19:20" x14ac:dyDescent="0.3">
      <c r="S166" t="s">
        <v>98</v>
      </c>
      <c r="T166">
        <v>110</v>
      </c>
    </row>
    <row r="167" spans="19:20" x14ac:dyDescent="0.3">
      <c r="S167" t="s">
        <v>99</v>
      </c>
      <c r="T167">
        <v>111</v>
      </c>
    </row>
    <row r="168" spans="19:20" x14ac:dyDescent="0.3">
      <c r="S168" t="s">
        <v>100</v>
      </c>
      <c r="T168">
        <v>112</v>
      </c>
    </row>
    <row r="169" spans="19:20" x14ac:dyDescent="0.3">
      <c r="S169" t="s">
        <v>94</v>
      </c>
      <c r="T169">
        <v>106</v>
      </c>
    </row>
    <row r="170" spans="19:20" x14ac:dyDescent="0.3">
      <c r="S170" t="s">
        <v>95</v>
      </c>
      <c r="T170">
        <v>107</v>
      </c>
    </row>
    <row r="171" spans="19:20" x14ac:dyDescent="0.3">
      <c r="S171" t="s">
        <v>96</v>
      </c>
      <c r="T171">
        <v>108</v>
      </c>
    </row>
    <row r="172" spans="19:20" x14ac:dyDescent="0.3">
      <c r="S172" t="s">
        <v>97</v>
      </c>
      <c r="T172">
        <v>109</v>
      </c>
    </row>
    <row r="173" spans="19:20" x14ac:dyDescent="0.3">
      <c r="S173" t="s">
        <v>101</v>
      </c>
      <c r="T173">
        <v>113</v>
      </c>
    </row>
    <row r="174" spans="19:20" x14ac:dyDescent="0.3">
      <c r="S174" t="s">
        <v>157</v>
      </c>
      <c r="T174">
        <v>169</v>
      </c>
    </row>
    <row r="175" spans="19:20" x14ac:dyDescent="0.3">
      <c r="S175" t="s">
        <v>154</v>
      </c>
      <c r="T175">
        <v>166</v>
      </c>
    </row>
    <row r="176" spans="19:20" x14ac:dyDescent="0.3">
      <c r="S176" t="s">
        <v>159</v>
      </c>
      <c r="T176">
        <v>171</v>
      </c>
    </row>
    <row r="177" spans="19:20" x14ac:dyDescent="0.3">
      <c r="S177" t="s">
        <v>153</v>
      </c>
      <c r="T177">
        <v>165</v>
      </c>
    </row>
    <row r="178" spans="19:20" x14ac:dyDescent="0.3">
      <c r="S178" t="s">
        <v>158</v>
      </c>
      <c r="T178">
        <v>170</v>
      </c>
    </row>
    <row r="179" spans="19:20" x14ac:dyDescent="0.3">
      <c r="S179" t="s">
        <v>155</v>
      </c>
      <c r="T179">
        <v>167</v>
      </c>
    </row>
    <row r="180" spans="19:20" x14ac:dyDescent="0.3">
      <c r="S180" t="s">
        <v>156</v>
      </c>
      <c r="T180">
        <v>168</v>
      </c>
    </row>
    <row r="181" spans="19:20" x14ac:dyDescent="0.3">
      <c r="S181" t="s">
        <v>161</v>
      </c>
      <c r="T181">
        <v>173</v>
      </c>
    </row>
    <row r="182" spans="19:20" x14ac:dyDescent="0.3">
      <c r="S182" t="s">
        <v>164</v>
      </c>
      <c r="T182">
        <v>176</v>
      </c>
    </row>
    <row r="183" spans="19:20" x14ac:dyDescent="0.3">
      <c r="S183" t="s">
        <v>166</v>
      </c>
      <c r="T183">
        <v>178</v>
      </c>
    </row>
    <row r="184" spans="19:20" x14ac:dyDescent="0.3">
      <c r="S184" t="s">
        <v>160</v>
      </c>
      <c r="T184">
        <v>172</v>
      </c>
    </row>
    <row r="185" spans="19:20" x14ac:dyDescent="0.3">
      <c r="S185" t="s">
        <v>165</v>
      </c>
      <c r="T185">
        <v>177</v>
      </c>
    </row>
    <row r="186" spans="19:20" x14ac:dyDescent="0.3">
      <c r="S186" t="s">
        <v>162</v>
      </c>
      <c r="T186">
        <v>174</v>
      </c>
    </row>
    <row r="187" spans="19:20" x14ac:dyDescent="0.3">
      <c r="S187" t="s">
        <v>163</v>
      </c>
      <c r="T187">
        <v>175</v>
      </c>
    </row>
    <row r="188" spans="19:20" x14ac:dyDescent="0.3">
      <c r="S188" t="s">
        <v>170</v>
      </c>
      <c r="T188">
        <v>182</v>
      </c>
    </row>
    <row r="189" spans="19:20" x14ac:dyDescent="0.3">
      <c r="S189" t="s">
        <v>171</v>
      </c>
      <c r="T189">
        <v>183</v>
      </c>
    </row>
  </sheetData>
  <sheetProtection algorithmName="SHA-512" hashValue="S4v2FIZrOEgmeOo7MzkUmxscEw7lXMzete/CSMPrpkN/a6tUSZEik8313xYFJ9Xig4OAl68mj6fFLYSfvzSwow==" saltValue="8gvY0JfS2NjlVZgd59PxgQ==" spinCount="100000" sheet="1" selectLockedCells="1" selectUnlockedCells="1"/>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How to use this template</vt:lpstr>
      <vt:lpstr>Instructions</vt:lpstr>
      <vt:lpstr>Complaints Register</vt:lpstr>
      <vt:lpstr>ASIC Data Report</vt:lpstr>
      <vt:lpstr>Data LookUp Tables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Complaint and IDR Register Template</dc:title>
  <dc:subject/>
  <dc:creator/>
  <cp:keywords/>
  <dc:description>050325 Automated Not Applicable for "Branch/product"_x000d_
110924 Corrected Open/Close status on IDR Tab._x000d_
060324 Added 999 defaults, removed 400 rows._x000d_
160224 Updated Template to ensure Compensation Amout cannot be zero_x000d_
310124 Updated Template Instructions for Nil Return process._x000d_
240124 Published Template</dc:description>
  <cp:lastModifiedBy/>
  <dcterms:created xsi:type="dcterms:W3CDTF">2022-03-29T03:04:37Z</dcterms:created>
  <dcterms:modified xsi:type="dcterms:W3CDTF">2025-03-07T04:15:24Z</dcterms:modified>
  <cp:category/>
</cp:coreProperties>
</file>